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4\Templates\Templates for 2024-2025\New Templates (FY25)\"/>
    </mc:Choice>
  </mc:AlternateContent>
  <xr:revisionPtr revIDLastSave="0" documentId="13_ncr:1_{7201899D-EEFB-4ECD-9FA3-3A2E09ABF7E5}" xr6:coauthVersionLast="47" xr6:coauthVersionMax="47" xr10:uidLastSave="{00000000-0000-0000-0000-000000000000}"/>
  <bookViews>
    <workbookView xWindow="-110" yWindow="-110" windowWidth="19420" windowHeight="10300" xr2:uid="{00000000-000D-0000-FFFF-FFFF00000000}"/>
  </bookViews>
  <sheets>
    <sheet name="Form" sheetId="1" r:id="rId1"/>
    <sheet name="Changes to Form" sheetId="2" state="hidden" r:id="rId2"/>
  </sheets>
  <definedNames>
    <definedName name="_xlnm.Print_Area" localSheetId="0">Form!$A$1:$P$65</definedName>
    <definedName name="Valid_Code">Form!$A$120:$A$140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4" i="1" l="1"/>
  <c r="D57" i="1"/>
  <c r="D43" i="1" l="1" a="1"/>
  <c r="D43" i="1" s="1"/>
  <c r="E43" i="1" l="1" a="1"/>
  <c r="E43" i="1" s="1"/>
  <c r="O83" i="1"/>
  <c r="N83" i="1"/>
  <c r="M83" i="1"/>
  <c r="L83" i="1"/>
  <c r="K83" i="1"/>
  <c r="J83" i="1"/>
  <c r="I83" i="1"/>
  <c r="H83" i="1"/>
  <c r="G83" i="1"/>
  <c r="F83" i="1"/>
  <c r="E83" i="1"/>
  <c r="D83" i="1"/>
  <c r="F43" i="1" l="1" a="1"/>
  <c r="F43" i="1" s="1"/>
  <c r="O42" i="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C96" i="1"/>
  <c r="O52" i="1"/>
  <c r="N52" i="1"/>
  <c r="M52" i="1"/>
  <c r="L52" i="1"/>
  <c r="K52" i="1"/>
  <c r="J52" i="1"/>
  <c r="I52" i="1"/>
  <c r="H52" i="1"/>
  <c r="G52" i="1"/>
  <c r="F52" i="1"/>
  <c r="E52" i="1"/>
  <c r="D52" i="1"/>
  <c r="O82" i="1"/>
  <c r="O81" i="1"/>
  <c r="O80" i="1"/>
  <c r="O79" i="1"/>
  <c r="N82" i="1"/>
  <c r="N81" i="1"/>
  <c r="N80" i="1"/>
  <c r="N79" i="1"/>
  <c r="M82" i="1"/>
  <c r="M81" i="1"/>
  <c r="M80" i="1"/>
  <c r="M79" i="1"/>
  <c r="L82" i="1"/>
  <c r="L81" i="1"/>
  <c r="L80" i="1"/>
  <c r="L79" i="1"/>
  <c r="K82" i="1"/>
  <c r="K81" i="1"/>
  <c r="K80" i="1"/>
  <c r="K79" i="1"/>
  <c r="J82" i="1"/>
  <c r="J81" i="1"/>
  <c r="J80" i="1"/>
  <c r="J79" i="1"/>
  <c r="I82" i="1"/>
  <c r="I81" i="1"/>
  <c r="I80" i="1"/>
  <c r="I79" i="1"/>
  <c r="H82" i="1"/>
  <c r="H81" i="1"/>
  <c r="H80" i="1"/>
  <c r="H79" i="1"/>
  <c r="G82" i="1"/>
  <c r="G81" i="1"/>
  <c r="G80" i="1"/>
  <c r="G79" i="1"/>
  <c r="F82" i="1"/>
  <c r="F81" i="1"/>
  <c r="F80" i="1"/>
  <c r="F79" i="1"/>
  <c r="E82" i="1"/>
  <c r="E81" i="1"/>
  <c r="E80" i="1"/>
  <c r="E79" i="1"/>
  <c r="D82" i="1"/>
  <c r="D81" i="1"/>
  <c r="D80" i="1"/>
  <c r="D79" i="1"/>
  <c r="E96" i="1"/>
  <c r="E97" i="1"/>
  <c r="E98" i="1"/>
  <c r="E102" i="1"/>
  <c r="D48" i="1" s="1"/>
  <c r="D102" i="1"/>
  <c r="D40" i="1" a="1"/>
  <c r="D40" i="1" s="1"/>
  <c r="E40" i="1" a="1"/>
  <c r="E40" i="1" s="1"/>
  <c r="E50" i="1" s="1"/>
  <c r="F40" i="1" a="1"/>
  <c r="F40" i="1" s="1"/>
  <c r="F50" i="1" s="1"/>
  <c r="G40" i="1" a="1"/>
  <c r="G40" i="1" s="1"/>
  <c r="G50" i="1" s="1"/>
  <c r="H40" i="1" a="1"/>
  <c r="H40" i="1" s="1"/>
  <c r="H50" i="1" s="1"/>
  <c r="I40" i="1" a="1"/>
  <c r="I40" i="1" s="1"/>
  <c r="I50" i="1" s="1"/>
  <c r="J40" i="1" a="1"/>
  <c r="J40" i="1" s="1"/>
  <c r="J50" i="1" s="1"/>
  <c r="K40" i="1" a="1"/>
  <c r="K40" i="1" s="1"/>
  <c r="K50" i="1" s="1"/>
  <c r="L40" i="1" a="1"/>
  <c r="L40" i="1" s="1"/>
  <c r="L50" i="1" s="1"/>
  <c r="M40" i="1" a="1"/>
  <c r="M40" i="1" s="1"/>
  <c r="M50" i="1" s="1"/>
  <c r="N40" i="1" a="1"/>
  <c r="N40" i="1" s="1"/>
  <c r="N50" i="1" s="1"/>
  <c r="O40" i="1" a="1"/>
  <c r="O40" i="1" s="1"/>
  <c r="O50" i="1" s="1"/>
  <c r="G110" i="1"/>
  <c r="E110" i="1"/>
  <c r="F110" i="1"/>
  <c r="D41" i="1" a="1"/>
  <c r="D41" i="1" s="1"/>
  <c r="D56" i="1" s="1"/>
  <c r="H110" i="1"/>
  <c r="E41" i="1" a="1"/>
  <c r="E41" i="1" s="1"/>
  <c r="E56" i="1" s="1"/>
  <c r="I110" i="1"/>
  <c r="F41" i="1" a="1"/>
  <c r="F41" i="1" s="1"/>
  <c r="F56" i="1" s="1"/>
  <c r="J110" i="1"/>
  <c r="G41" i="1" a="1"/>
  <c r="G41" i="1" s="1"/>
  <c r="G56" i="1" s="1"/>
  <c r="K110" i="1"/>
  <c r="H41" i="1" a="1"/>
  <c r="H41" i="1" s="1"/>
  <c r="H56" i="1" s="1"/>
  <c r="L110" i="1"/>
  <c r="I41" i="1" a="1"/>
  <c r="I41" i="1" s="1"/>
  <c r="I56" i="1" s="1"/>
  <c r="M110" i="1"/>
  <c r="J41" i="1" a="1"/>
  <c r="J41" i="1" s="1"/>
  <c r="J56" i="1" s="1"/>
  <c r="N110" i="1"/>
  <c r="K41" i="1" a="1"/>
  <c r="K41" i="1" s="1"/>
  <c r="K56" i="1" s="1"/>
  <c r="O110" i="1"/>
  <c r="O111" i="1" s="1"/>
  <c r="L41" i="1" a="1"/>
  <c r="L41" i="1" s="1"/>
  <c r="L56" i="1" s="1"/>
  <c r="M41" i="1" a="1"/>
  <c r="M41" i="1" s="1"/>
  <c r="M56" i="1" s="1"/>
  <c r="N41" i="1" a="1"/>
  <c r="N41" i="1" s="1"/>
  <c r="N56" i="1" s="1"/>
  <c r="O41" i="1" a="1"/>
  <c r="O41" i="1" s="1"/>
  <c r="O56" i="1" s="1"/>
  <c r="G3" i="1"/>
  <c r="A143" i="1"/>
  <c r="D110" i="1"/>
  <c r="G43" i="1" l="1" a="1"/>
  <c r="G43" i="1" s="1"/>
  <c r="N111" i="1"/>
  <c r="F111" i="1"/>
  <c r="M111" i="1"/>
  <c r="D111" i="1"/>
  <c r="D112" i="1" s="1"/>
  <c r="D114" i="1" s="1"/>
  <c r="I111" i="1"/>
  <c r="E111" i="1"/>
  <c r="L111" i="1"/>
  <c r="O112" i="1" s="1"/>
  <c r="O114" i="1" s="1"/>
  <c r="J111" i="1"/>
  <c r="G111" i="1"/>
  <c r="H111" i="1"/>
  <c r="D84" i="1"/>
  <c r="D76" i="1" s="1"/>
  <c r="D49" i="1" s="1"/>
  <c r="F84" i="1"/>
  <c r="F76" i="1" s="1"/>
  <c r="F49" i="1" s="1"/>
  <c r="H84" i="1"/>
  <c r="H76" i="1" s="1"/>
  <c r="H49" i="1" s="1"/>
  <c r="L84" i="1"/>
  <c r="L76" i="1" s="1"/>
  <c r="L49" i="1" s="1"/>
  <c r="K111" i="1"/>
  <c r="N84" i="1"/>
  <c r="N76" i="1" s="1"/>
  <c r="N49" i="1" s="1"/>
  <c r="J84" i="1"/>
  <c r="J76" i="1" s="1"/>
  <c r="J49" i="1" s="1"/>
  <c r="I97" i="1"/>
  <c r="I98" i="1" s="1"/>
  <c r="E84" i="1"/>
  <c r="E76" i="1" s="1"/>
  <c r="E49" i="1" s="1"/>
  <c r="G84" i="1"/>
  <c r="G76" i="1" s="1"/>
  <c r="G49" i="1" s="1"/>
  <c r="I84" i="1"/>
  <c r="I76" i="1" s="1"/>
  <c r="I49" i="1" s="1"/>
  <c r="K84" i="1"/>
  <c r="K76" i="1" s="1"/>
  <c r="K49" i="1" s="1"/>
  <c r="M84" i="1"/>
  <c r="M76" i="1" s="1"/>
  <c r="M49" i="1" s="1"/>
  <c r="O84" i="1"/>
  <c r="P40" i="1"/>
  <c r="D50" i="1"/>
  <c r="P42" i="1"/>
  <c r="P41" i="1"/>
  <c r="N112" i="1" l="1"/>
  <c r="N114" i="1" s="1"/>
  <c r="H43" i="1" a="1"/>
  <c r="H43" i="1" s="1"/>
  <c r="F112" i="1"/>
  <c r="F114" i="1" s="1"/>
  <c r="G112" i="1"/>
  <c r="G114" i="1" s="1"/>
  <c r="E112" i="1"/>
  <c r="E114" i="1" s="1"/>
  <c r="J112" i="1"/>
  <c r="J114" i="1" s="1"/>
  <c r="H112" i="1"/>
  <c r="H114" i="1" s="1"/>
  <c r="K112" i="1"/>
  <c r="K114" i="1" s="1"/>
  <c r="M112" i="1"/>
  <c r="M114" i="1" s="1"/>
  <c r="I112" i="1"/>
  <c r="I114" i="1" s="1"/>
  <c r="L112" i="1"/>
  <c r="L114" i="1" s="1"/>
  <c r="D51" i="1"/>
  <c r="E48" i="1" s="1"/>
  <c r="E51" i="1" s="1"/>
  <c r="F48" i="1" s="1"/>
  <c r="F51" i="1" s="1"/>
  <c r="G48" i="1" s="1"/>
  <c r="G51" i="1" s="1"/>
  <c r="H48" i="1" s="1"/>
  <c r="H51" i="1" s="1"/>
  <c r="I48" i="1" s="1"/>
  <c r="I51" i="1" s="1"/>
  <c r="J48" i="1" s="1"/>
  <c r="J51" i="1" s="1"/>
  <c r="K48" i="1" s="1"/>
  <c r="K51" i="1" s="1"/>
  <c r="L48" i="1" s="1"/>
  <c r="L51" i="1" s="1"/>
  <c r="M48" i="1" s="1"/>
  <c r="M51" i="1" s="1"/>
  <c r="N48" i="1" s="1"/>
  <c r="N51" i="1" s="1"/>
  <c r="O48" i="1" s="1"/>
  <c r="C98" i="1"/>
  <c r="C100" i="1" s="1"/>
  <c r="D104" i="1" s="1"/>
  <c r="O76" i="1"/>
  <c r="O49" i="1" s="1"/>
  <c r="I43" i="1" l="1" a="1"/>
  <c r="I43" i="1" s="1"/>
  <c r="J43" i="1" s="1" a="1"/>
  <c r="J43" i="1" s="1"/>
  <c r="K43" i="1" s="1" a="1"/>
  <c r="K43" i="1" s="1"/>
  <c r="L43" i="1" s="1" a="1"/>
  <c r="L43" i="1" s="1"/>
  <c r="M43" i="1" s="1" a="1"/>
  <c r="M43" i="1" s="1"/>
  <c r="N43" i="1" s="1" a="1"/>
  <c r="N43" i="1" s="1"/>
  <c r="O43" i="1" s="1" a="1"/>
  <c r="O43" i="1" s="1"/>
  <c r="E104" i="1"/>
  <c r="A76" i="1" s="1"/>
  <c r="O51" i="1"/>
  <c r="P48" i="1" s="1"/>
  <c r="P43" i="1" l="1"/>
  <c r="E106" i="1"/>
  <c r="A94" i="1"/>
  <c r="N91" i="1" l="1"/>
  <c r="N55" i="1" s="1"/>
  <c r="M91" i="1"/>
  <c r="M55" i="1" s="1"/>
  <c r="L91" i="1"/>
  <c r="L55" i="1" s="1"/>
  <c r="K91" i="1"/>
  <c r="K55" i="1" s="1"/>
  <c r="J91" i="1"/>
  <c r="J55" i="1" s="1"/>
  <c r="I91" i="1"/>
  <c r="I55" i="1" s="1"/>
  <c r="G91" i="1"/>
  <c r="G55" i="1" s="1"/>
  <c r="E91" i="1"/>
  <c r="E55" i="1" s="1"/>
  <c r="D91" i="1"/>
  <c r="D55" i="1" s="1"/>
  <c r="O91" i="1"/>
  <c r="O55" i="1" s="1"/>
  <c r="H91" i="1"/>
  <c r="H55" i="1" s="1"/>
  <c r="F91" i="1"/>
  <c r="F55" i="1" s="1"/>
  <c r="E54" i="1" l="1"/>
  <c r="E57" i="1" s="1"/>
  <c r="F54" i="1" l="1"/>
  <c r="F57" i="1" s="1"/>
  <c r="G54" i="1" l="1"/>
  <c r="G57" i="1" s="1"/>
  <c r="H54" i="1" l="1"/>
  <c r="H57" i="1" s="1"/>
  <c r="I54" i="1" l="1"/>
  <c r="I57" i="1" s="1"/>
  <c r="J54" i="1" l="1"/>
  <c r="J57" i="1" s="1"/>
  <c r="K54" i="1" l="1"/>
  <c r="K57" i="1" s="1"/>
  <c r="L54" i="1" l="1"/>
  <c r="L57" i="1" s="1"/>
  <c r="M54" i="1" l="1"/>
  <c r="M57" i="1" s="1"/>
  <c r="N54" i="1" l="1"/>
  <c r="N57" i="1" s="1"/>
  <c r="O54" i="1" l="1"/>
  <c r="O57" i="1" l="1"/>
  <c r="P5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5"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100"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sharedStrings.xml><?xml version="1.0" encoding="utf-8"?>
<sst xmlns="http://schemas.openxmlformats.org/spreadsheetml/2006/main" count="186" uniqueCount="118">
  <si>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</si>
  <si>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</si>
  <si>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</si>
  <si>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</si>
  <si>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</si>
  <si>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</si>
  <si>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</si>
  <si>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</si>
  <si>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</si>
  <si>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</si>
  <si>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</si>
  <si>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</si>
  <si>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</si>
  <si>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</si>
  <si>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</si>
  <si>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</si>
  <si>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</si>
  <si>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</si>
  <si>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</si>
  <si>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</si>
  <si>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</si>
  <si>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</si>
  <si>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</si>
  <si>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</si>
  <si>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Balance brought forward from prior fiscal year must be used by June 30 or forfeited.</t>
  </si>
  <si>
    <t>Plus Days Earned</t>
  </si>
  <si>
    <t>Minus Days Used</t>
  </si>
  <si>
    <t>New Balance</t>
  </si>
  <si>
    <t>Hire/Sen Date</t>
  </si>
  <si>
    <r>
      <t xml:space="preserve">Date </t>
    </r>
    <r>
      <rPr>
        <i/>
        <sz val="8"/>
        <rFont val="Arial"/>
        <family val="2"/>
      </rPr>
      <t>(mm/dd)</t>
    </r>
  </si>
  <si>
    <t>Officers earn one day every four completed months (beginning with the month of their hire date).  Personal days are forfeited if not taken within 12 months of being earned.</t>
  </si>
  <si>
    <t>N</t>
  </si>
  <si>
    <t>On Leave? (Y / N)</t>
  </si>
  <si>
    <t>V</t>
  </si>
  <si>
    <t>.5 V</t>
  </si>
  <si>
    <t>Valid Entries</t>
  </si>
  <si>
    <t>PD</t>
  </si>
  <si>
    <t>.5 PD</t>
  </si>
  <si>
    <t>SL</t>
  </si>
  <si>
    <t>.5 SL</t>
  </si>
  <si>
    <t>D</t>
  </si>
  <si>
    <t>J</t>
  </si>
  <si>
    <t>O</t>
  </si>
  <si>
    <t>AWOP</t>
  </si>
  <si>
    <t>Infrastructure Area</t>
  </si>
  <si>
    <t>j</t>
  </si>
  <si>
    <t>f</t>
  </si>
  <si>
    <t>m</t>
  </si>
  <si>
    <t>a</t>
  </si>
  <si>
    <t>s</t>
  </si>
  <si>
    <t>o</t>
  </si>
  <si>
    <t>n</t>
  </si>
  <si>
    <t>d</t>
  </si>
  <si>
    <t>Month and Year current fiscal year begins</t>
  </si>
  <si>
    <t>Month and year of Hire</t>
  </si>
  <si>
    <t>Normal Vacation Days Earned</t>
  </si>
  <si>
    <t>Normal Personal Days Earned</t>
  </si>
  <si>
    <t>First day of Hire Date month:</t>
  </si>
  <si>
    <t># Years since hire month</t>
  </si>
  <si>
    <t>A</t>
  </si>
  <si>
    <t>S</t>
  </si>
  <si>
    <t>F</t>
  </si>
  <si>
    <t>M</t>
  </si>
  <si>
    <t>PD  --  Consecutive Months Leave</t>
  </si>
  <si>
    <t>Subtract for Leave</t>
  </si>
  <si>
    <t>Testing for 4 Consecutive Months of Leave</t>
  </si>
  <si>
    <t>New Hire Month</t>
  </si>
  <si>
    <t>New Hire Year</t>
  </si>
  <si>
    <t>New Hire Day</t>
  </si>
  <si>
    <t>Vacation:  Mid-month bump</t>
  </si>
  <si>
    <t>Offset</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</si>
  <si>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</si>
  <si>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</si>
  <si>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</si>
  <si>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</si>
  <si>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</si>
  <si>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</si>
  <si>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</si>
  <si>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</si>
  <si>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</si>
  <si>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</si>
  <si>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</si>
  <si>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</si>
  <si>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</si>
  <si>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</si>
  <si>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Day of Month</t>
  </si>
  <si>
    <t>Date Eligible for Full Month's Accrual</t>
  </si>
  <si>
    <t>Months Since Hire</t>
  </si>
  <si>
    <t>Total</t>
  </si>
  <si>
    <t>Vacation Days Used</t>
  </si>
  <si>
    <t>Personal Days Used</t>
  </si>
  <si>
    <t>Officer Signature</t>
  </si>
  <si>
    <t>Date:</t>
  </si>
  <si>
    <t>Supervisor Signature</t>
  </si>
  <si>
    <r>
      <t>Comments:</t>
    </r>
    <r>
      <rPr>
        <sz val="8"/>
        <rFont val="Arial"/>
        <family val="2"/>
      </rPr>
      <t xml:space="preserve">  </t>
    </r>
  </si>
  <si>
    <t>Name:</t>
  </si>
  <si>
    <t xml:space="preserve">Carry-over Personal Days:  </t>
  </si>
  <si>
    <t xml:space="preserve">Carry-over Vacation Days:  </t>
  </si>
  <si>
    <t>I hereby certify that the time-off recorded here is in accordance with University policies.</t>
  </si>
  <si>
    <t>Approvals</t>
  </si>
  <si>
    <t>Summary - Vacation Days</t>
  </si>
  <si>
    <t>Summary - Personal Days</t>
  </si>
  <si>
    <t>Leaves - Accrual Mgmt</t>
  </si>
  <si>
    <t>LV</t>
  </si>
  <si>
    <t>.5 LV</t>
  </si>
  <si>
    <t>Officers do not accrue vacation if leave is 30 days or longer (or covers entire month(s));  at that point, change "N" to "Y" to cancel accrual.  Personal days do not accrue if leave is 4 months or longer.</t>
  </si>
  <si>
    <t>OSL 7</t>
  </si>
  <si>
    <t>OSL 6.5</t>
  </si>
  <si>
    <t>OSL 6</t>
  </si>
  <si>
    <t>OSL 5.5</t>
  </si>
  <si>
    <t>OSL 5</t>
  </si>
  <si>
    <t>OSL 4.5</t>
  </si>
  <si>
    <t>OSL 4</t>
  </si>
  <si>
    <t>Other Sick Hrs Used*</t>
  </si>
  <si>
    <r>
      <t xml:space="preserve">Leave the spaces at right blank for days attended full-time.  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2"/>
        <rFont val="Arial"/>
        <family val="2"/>
      </rPr>
      <t>PD</t>
    </r>
    <r>
      <rPr>
        <sz val="7.5"/>
        <color indexed="12"/>
        <rFont val="Arial"/>
        <family val="2"/>
      </rPr>
      <t xml:space="preserve">  </t>
    </r>
    <r>
      <rPr>
        <sz val="7.5"/>
        <rFont val="Arial"/>
        <family val="2"/>
      </rPr>
      <t xml:space="preserve">= Personal Day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rFont val="Arial"/>
        <family val="2"/>
      </rPr>
      <t xml:space="preserve"> = Other Sick Leave (in hrs)*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 explain in "Comments"
AWOP = Absent without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r>
      <rPr>
        <b/>
        <sz val="7.5"/>
        <rFont val="Arial"/>
        <family val="2"/>
      </rPr>
      <t>See "Instructions" on the HR web site for guidance regarding this automatic calculation form.
See "General Guidelines" on the web site for a summary of University policy regarding officer time-of</t>
    </r>
    <r>
      <rPr>
        <sz val="7.5"/>
        <rFont val="Arial"/>
        <family val="2"/>
      </rPr>
      <t xml:space="preserve">f.
</t>
    </r>
  </si>
  <si>
    <t>Sick Days Used</t>
  </si>
  <si>
    <t>Tracking Full-time Officer Time-off -- University</t>
  </si>
  <si>
    <t xml:space="preserve">Carry-over days cannot exceed the vacation and personal days earned in the prior fiscal year.  For full-time Officers the maximum vacation days entered on this summary would be 23 or 28 and the maximum personal days would be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</si>
</sst>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d"/>
    <numFmt numFmtId="165" formatCode="mm/dd/yy"/>
    <numFmt numFmtId="166" formatCode="mmmm\ d\,\ yyyy"/>
    <numFmt numFmtId="167" formatCode="mm/dd/yyyy"/>
    <numFmt numFmtId="168" formatCode="m/d/yy;@"/>
    <numFmt numFmtId="169" formatCode="0.000"/>
    <numFmt numFmtId="170" formatCode="0.0"/>
    <numFmt numFmtId="171" formatCode="mm/dd/yy;@"/>
  </numFmts>
  <fonts count="37">
    <font>
      <sz val="10"/>
      <name val="Arial"/>
    </font>
    <font>
      <sz val="8"/>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2"/>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b/>
      <sz val="7"/>
      <color indexed="12"/>
      <name val="Arial"/>
      <family val="2"/>
    </font>
    <font>
      <sz val="14"/>
      <color indexed="12"/>
      <name val="Arial"/>
      <family val="2"/>
    </font>
    <font>
      <b/>
      <sz val="14"/>
      <color indexed="12"/>
      <name val="Arial"/>
      <family val="2"/>
    </font>
    <font>
      <sz val="6"/>
      <name val="Arial"/>
      <family val="2"/>
    </font>
    <font>
      <b/>
      <u/>
      <sz val="10"/>
      <name val="Arial"/>
      <family val="2"/>
    </font>
    <font>
      <b/>
      <sz val="7"/>
      <name val="Arial"/>
      <family val="2"/>
    </font>
    <font>
      <b/>
      <sz val="5"/>
      <color indexed="12"/>
      <name val="Arial"/>
      <family val="2"/>
    </font>
    <font>
      <sz val="18"/>
      <name val="Arial"/>
      <family val="2"/>
    </font>
    <font>
      <b/>
      <u/>
      <sz val="9"/>
      <name val="Arial"/>
      <family val="2"/>
    </font>
    <font>
      <sz val="10"/>
      <name val="Arial"/>
      <family val="2"/>
    </font>
    <font>
      <b/>
      <sz val="7.5"/>
      <color theme="3"/>
      <name val="Arial"/>
      <family val="2"/>
    </font>
    <font>
      <b/>
      <sz val="8"/>
      <color theme="8" tint="-0.249977111117893"/>
      <name val="Arial"/>
      <family val="2"/>
    </font>
    <font>
      <b/>
      <u/>
      <sz val="9"/>
      <color theme="8" tint="-0.249977111117893"/>
      <name val="Arial"/>
      <family val="2"/>
    </font>
    <font>
      <b/>
      <sz val="7.5"/>
      <color theme="8" tint="-0.249977111117893"/>
      <name val="Arial"/>
      <family val="2"/>
    </font>
    <font>
      <b/>
      <sz val="7.5"/>
      <color indexed="17"/>
      <name val="Arial"/>
      <family val="2"/>
    </font>
    <font>
      <b/>
      <sz val="7.5"/>
      <color indexed="12"/>
      <name val="Arial"/>
      <family val="2"/>
    </font>
    <font>
      <b/>
      <sz val="7.5"/>
      <color indexed="10"/>
      <name val="Arial"/>
      <family val="2"/>
    </font>
    <font>
      <b/>
      <sz val="7.5"/>
      <color theme="5"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xf numFmtId="0" fontId="28" fillId="0" borderId="0"/>
  </cellStyleXfs>
  <cellXfs count="173">
    <xf numFmtId="0" fontId="0" fillId="0" borderId="0" xfId="0"/>
    <xf numFmtId="0" fontId="3" fillId="0" borderId="1" xfId="0" applyFont="1" applyFill="1" applyBorder="1" applyAlignment="1" applyProtection="1">
      <alignment horizontal="left" wrapText="1"/>
    </xf>
    <xf numFmtId="166" fontId="4" fillId="0" borderId="1" xfId="0" applyNumberFormat="1" applyFont="1" applyFill="1" applyBorder="1" applyAlignment="1" applyProtection="1">
      <alignment horizontal="left" wrapText="1"/>
    </xf>
    <xf numFmtId="0" fontId="2" fillId="0" borderId="0" xfId="0" applyFont="1" applyFill="1" applyAlignment="1" applyProtection="1">
      <alignment horizontal="center" vertical="center"/>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0" xfId="0" applyFont="1" applyFill="1" applyBorder="1" applyProtection="1"/>
    <xf numFmtId="0" fontId="2" fillId="0" borderId="0" xfId="0" applyFont="1" applyFill="1" applyProtection="1"/>
    <xf numFmtId="0" fontId="2" fillId="0" borderId="0" xfId="0" applyFont="1" applyProtection="1"/>
    <xf numFmtId="0" fontId="3" fillId="0" borderId="0" xfId="0" applyFont="1" applyFill="1" applyBorder="1" applyAlignment="1" applyProtection="1">
      <alignment horizontal="right"/>
    </xf>
    <xf numFmtId="0" fontId="3" fillId="0" borderId="0" xfId="0" applyFont="1" applyFill="1" applyAlignment="1" applyProtection="1">
      <alignment horizontal="right"/>
    </xf>
    <xf numFmtId="0" fontId="3" fillId="0" borderId="0" xfId="0" applyFont="1" applyFill="1" applyBorder="1" applyProtection="1"/>
    <xf numFmtId="0" fontId="3" fillId="0" borderId="0" xfId="0" applyFont="1" applyFill="1" applyProtection="1"/>
    <xf numFmtId="0" fontId="5" fillId="0" borderId="0" xfId="0" applyFont="1" applyFill="1" applyProtection="1"/>
    <xf numFmtId="0" fontId="2" fillId="0" borderId="0" xfId="0" applyFont="1" applyFill="1" applyAlignment="1" applyProtection="1">
      <alignment horizontal="left"/>
    </xf>
    <xf numFmtId="0" fontId="3" fillId="0" borderId="0" xfId="0" applyFont="1" applyFill="1" applyAlignment="1" applyProtection="1">
      <alignment vertical="top" wrapText="1"/>
    </xf>
    <xf numFmtId="0" fontId="2" fillId="0" borderId="7" xfId="0" applyFont="1" applyFill="1" applyBorder="1" applyAlignment="1" applyProtection="1"/>
    <xf numFmtId="0" fontId="2" fillId="0" borderId="8" xfId="0" applyFont="1" applyFill="1" applyBorder="1" applyAlignment="1" applyProtection="1"/>
    <xf numFmtId="0" fontId="2" fillId="0" borderId="0" xfId="0" applyFont="1" applyFill="1" applyAlignment="1" applyProtection="1"/>
    <xf numFmtId="0" fontId="6" fillId="0" borderId="0" xfId="0" applyFont="1" applyFill="1" applyBorder="1" applyAlignment="1" applyProtection="1">
      <alignment horizontal="center"/>
    </xf>
    <xf numFmtId="0" fontId="7" fillId="0" borderId="0" xfId="0" applyFont="1" applyFill="1" applyProtection="1"/>
    <xf numFmtId="0" fontId="2" fillId="0" borderId="9" xfId="0" applyFont="1" applyFill="1" applyBorder="1" applyAlignment="1" applyProtection="1"/>
    <xf numFmtId="0" fontId="6" fillId="0" borderId="0" xfId="0" applyFont="1" applyFill="1" applyAlignment="1" applyProtection="1">
      <alignment vertical="top" wrapText="1"/>
    </xf>
    <xf numFmtId="0" fontId="2" fillId="0" borderId="11" xfId="0" applyFont="1" applyFill="1" applyBorder="1" applyAlignment="1" applyProtection="1"/>
    <xf numFmtId="0" fontId="2" fillId="0" borderId="0" xfId="0" applyFont="1" applyBorder="1" applyProtection="1"/>
    <xf numFmtId="0" fontId="2" fillId="0" borderId="2" xfId="0" applyFont="1" applyFill="1" applyBorder="1" applyAlignment="1" applyProtection="1"/>
    <xf numFmtId="0" fontId="6" fillId="0" borderId="0" xfId="0" applyFont="1" applyFill="1" applyBorder="1" applyAlignment="1" applyProtection="1">
      <alignment vertical="top" wrapText="1"/>
    </xf>
    <xf numFmtId="0" fontId="2" fillId="0" borderId="0" xfId="0" applyFont="1" applyFill="1" applyBorder="1" applyAlignment="1" applyProtection="1">
      <alignment horizontal="right"/>
    </xf>
    <xf numFmtId="0" fontId="6" fillId="0" borderId="0" xfId="0" applyFont="1" applyFill="1" applyBorder="1" applyAlignment="1" applyProtection="1">
      <alignment horizontal="right"/>
    </xf>
    <xf numFmtId="0" fontId="6" fillId="0" borderId="0" xfId="0" applyFont="1" applyFill="1" applyAlignment="1" applyProtection="1">
      <alignment horizontal="right"/>
    </xf>
    <xf numFmtId="2" fontId="2" fillId="0" borderId="0" xfId="0" applyNumberFormat="1" applyFont="1" applyFill="1" applyBorder="1" applyProtection="1"/>
    <xf numFmtId="1" fontId="2" fillId="0" borderId="0" xfId="0" applyNumberFormat="1" applyFont="1" applyFill="1" applyBorder="1" applyProtection="1"/>
    <xf numFmtId="1" fontId="2"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wrapText="1"/>
    </xf>
    <xf numFmtId="1" fontId="3" fillId="0" borderId="0" xfId="0" applyNumberFormat="1" applyFont="1" applyFill="1" applyBorder="1" applyAlignment="1" applyProtection="1">
      <alignment horizontal="right"/>
    </xf>
    <xf numFmtId="169" fontId="3" fillId="0" borderId="0" xfId="0" applyNumberFormat="1" applyFont="1" applyFill="1" applyBorder="1" applyAlignment="1" applyProtection="1">
      <alignment horizontal="right"/>
    </xf>
    <xf numFmtId="165" fontId="3" fillId="0" borderId="0" xfId="0" applyNumberFormat="1" applyFont="1" applyFill="1" applyBorder="1" applyProtection="1"/>
    <xf numFmtId="168" fontId="2" fillId="0" borderId="0" xfId="0" applyNumberFormat="1" applyFont="1" applyFill="1" applyBorder="1" applyProtection="1"/>
    <xf numFmtId="1" fontId="2" fillId="0" borderId="0" xfId="0" applyNumberFormat="1" applyFont="1" applyBorder="1" applyProtection="1"/>
    <xf numFmtId="0" fontId="3" fillId="2" borderId="0" xfId="0" applyFont="1" applyFill="1" applyBorder="1" applyAlignment="1" applyProtection="1">
      <alignment horizontal="center" vertical="center"/>
    </xf>
    <xf numFmtId="170" fontId="2" fillId="0" borderId="0" xfId="0" applyNumberFormat="1" applyFont="1" applyFill="1" applyProtection="1"/>
    <xf numFmtId="49" fontId="3"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horizontal="right"/>
    </xf>
    <xf numFmtId="0" fontId="20" fillId="0" borderId="14" xfId="0" applyFont="1" applyFill="1" applyBorder="1" applyAlignment="1" applyProtection="1">
      <alignment horizontal="centerContinuous" vertical="center"/>
    </xf>
    <xf numFmtId="170" fontId="20" fillId="0" borderId="14" xfId="0" applyNumberFormat="1" applyFont="1" applyFill="1" applyBorder="1" applyAlignment="1" applyProtection="1">
      <alignment horizontal="centerContinuous" vertical="center"/>
    </xf>
    <xf numFmtId="0" fontId="20" fillId="0" borderId="15" xfId="0" applyFont="1" applyFill="1" applyBorder="1" applyAlignment="1" applyProtection="1">
      <alignment horizontal="centerContinuous" vertical="center"/>
    </xf>
    <xf numFmtId="0" fontId="14" fillId="0" borderId="16" xfId="0" applyFont="1" applyFill="1" applyBorder="1" applyProtection="1"/>
    <xf numFmtId="170" fontId="2" fillId="0" borderId="0" xfId="0" applyNumberFormat="1" applyFont="1" applyFill="1" applyBorder="1" applyProtection="1"/>
    <xf numFmtId="0" fontId="2" fillId="0" borderId="17" xfId="0" applyFont="1" applyFill="1" applyBorder="1" applyAlignment="1" applyProtection="1">
      <alignment horizontal="center" vertical="center"/>
    </xf>
    <xf numFmtId="0" fontId="17" fillId="0" borderId="16" xfId="0" applyFont="1" applyFill="1" applyBorder="1" applyAlignment="1" applyProtection="1">
      <alignment wrapText="1"/>
    </xf>
    <xf numFmtId="0" fontId="13" fillId="0" borderId="0" xfId="0" applyFont="1" applyFill="1" applyBorder="1" applyAlignment="1" applyProtection="1">
      <alignment horizontal="right"/>
    </xf>
    <xf numFmtId="1" fontId="4" fillId="0" borderId="16" xfId="0" applyNumberFormat="1" applyFont="1" applyFill="1" applyBorder="1" applyAlignment="1" applyProtection="1">
      <alignment horizontal="center"/>
    </xf>
    <xf numFmtId="0" fontId="2" fillId="0" borderId="16" xfId="0" applyFont="1" applyFill="1" applyBorder="1" applyProtection="1"/>
    <xf numFmtId="170" fontId="2" fillId="0" borderId="17" xfId="0" applyNumberFormat="1" applyFont="1" applyFill="1" applyBorder="1" applyAlignment="1" applyProtection="1">
      <alignment horizontal="center" vertical="center"/>
    </xf>
    <xf numFmtId="169" fontId="4" fillId="0" borderId="16" xfId="0" applyNumberFormat="1" applyFont="1" applyFill="1" applyBorder="1" applyAlignment="1" applyProtection="1">
      <alignment horizontal="center"/>
    </xf>
    <xf numFmtId="0" fontId="2" fillId="0" borderId="17" xfId="0" applyFont="1" applyFill="1" applyBorder="1" applyProtection="1"/>
    <xf numFmtId="0" fontId="3" fillId="0" borderId="17" xfId="0" applyFont="1" applyFill="1" applyBorder="1" applyAlignment="1" applyProtection="1">
      <alignment horizontal="right"/>
    </xf>
    <xf numFmtId="0" fontId="18" fillId="0" borderId="16" xfId="0" applyFont="1" applyFill="1" applyBorder="1" applyProtection="1"/>
    <xf numFmtId="0" fontId="3" fillId="0" borderId="17" xfId="0" applyFont="1" applyFill="1" applyBorder="1" applyProtection="1"/>
    <xf numFmtId="0" fontId="17" fillId="0" borderId="16" xfId="0" applyFont="1" applyFill="1" applyBorder="1" applyProtection="1"/>
    <xf numFmtId="168" fontId="2" fillId="0" borderId="0" xfId="0" applyNumberFormat="1" applyFont="1" applyFill="1" applyBorder="1" applyAlignment="1" applyProtection="1">
      <alignment horizontal="right"/>
    </xf>
    <xf numFmtId="1" fontId="14" fillId="0" borderId="0" xfId="0" applyNumberFormat="1" applyFont="1" applyFill="1" applyBorder="1" applyProtection="1"/>
    <xf numFmtId="0" fontId="13" fillId="0" borderId="16" xfId="0" applyFont="1" applyFill="1" applyBorder="1" applyProtection="1"/>
    <xf numFmtId="0" fontId="12" fillId="0" borderId="16" xfId="0" applyFont="1" applyFill="1" applyBorder="1" applyProtection="1"/>
    <xf numFmtId="0" fontId="2" fillId="0" borderId="18" xfId="0" applyFont="1" applyFill="1" applyBorder="1" applyProtection="1"/>
    <xf numFmtId="0" fontId="2" fillId="0" borderId="19" xfId="0" applyFont="1" applyFill="1" applyBorder="1" applyProtection="1"/>
    <xf numFmtId="0" fontId="6" fillId="0" borderId="19" xfId="0" applyFont="1" applyFill="1" applyBorder="1" applyAlignment="1" applyProtection="1">
      <alignment horizontal="right"/>
    </xf>
    <xf numFmtId="0" fontId="3" fillId="0" borderId="19" xfId="0"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1" fillId="0" borderId="21" xfId="0" applyFont="1" applyFill="1" applyBorder="1" applyAlignment="1" applyProtection="1">
      <alignment horizontal="centerContinuous" vertical="center"/>
    </xf>
    <xf numFmtId="0" fontId="13" fillId="0" borderId="22" xfId="0" applyFont="1" applyBorder="1" applyAlignment="1" applyProtection="1">
      <alignment horizontal="right"/>
    </xf>
    <xf numFmtId="0" fontId="13" fillId="0" borderId="23" xfId="0" applyFont="1" applyBorder="1" applyAlignment="1" applyProtection="1">
      <alignment horizontal="right"/>
    </xf>
    <xf numFmtId="0" fontId="13" fillId="0" borderId="13" xfId="0" applyFont="1" applyBorder="1" applyAlignment="1" applyProtection="1">
      <alignment horizontal="right"/>
    </xf>
    <xf numFmtId="170" fontId="18" fillId="0" borderId="0" xfId="0" applyNumberFormat="1" applyFont="1" applyFill="1" applyBorder="1" applyProtection="1"/>
    <xf numFmtId="0" fontId="22" fillId="0" borderId="0" xfId="0" applyFont="1" applyFill="1" applyBorder="1" applyAlignment="1" applyProtection="1">
      <alignment horizontal="right"/>
    </xf>
    <xf numFmtId="170" fontId="22" fillId="0" borderId="0" xfId="0" applyNumberFormat="1" applyFont="1" applyFill="1" applyBorder="1" applyProtection="1"/>
    <xf numFmtId="0" fontId="5" fillId="0" borderId="0" xfId="0" applyFont="1"/>
    <xf numFmtId="0" fontId="23" fillId="0" borderId="0" xfId="0" applyFont="1"/>
    <xf numFmtId="0" fontId="24" fillId="0" borderId="24" xfId="0" applyFont="1" applyFill="1" applyBorder="1" applyAlignment="1" applyProtection="1">
      <alignment horizontal="right"/>
    </xf>
    <xf numFmtId="0" fontId="24" fillId="0" borderId="7" xfId="0" applyFont="1" applyFill="1" applyBorder="1" applyAlignment="1" applyProtection="1">
      <alignment horizontal="right"/>
    </xf>
    <xf numFmtId="0" fontId="24" fillId="0" borderId="0" xfId="0" applyFont="1" applyFill="1" applyAlignment="1" applyProtection="1">
      <alignment horizontal="center"/>
    </xf>
    <xf numFmtId="1" fontId="14" fillId="0" borderId="16" xfId="0" applyNumberFormat="1" applyFont="1" applyFill="1" applyBorder="1" applyProtection="1"/>
    <xf numFmtId="168" fontId="18" fillId="0" borderId="0" xfId="0" applyNumberFormat="1" applyFont="1" applyFill="1" applyBorder="1" applyProtection="1"/>
    <xf numFmtId="1" fontId="4" fillId="0" borderId="16" xfId="0" applyNumberFormat="1" applyFont="1" applyFill="1" applyBorder="1" applyAlignment="1" applyProtection="1">
      <alignment horizontal="left"/>
    </xf>
    <xf numFmtId="0" fontId="24" fillId="0" borderId="0" xfId="0" applyFont="1" applyFill="1" applyBorder="1" applyAlignment="1" applyProtection="1">
      <alignment horizontal="right"/>
    </xf>
    <xf numFmtId="170" fontId="18" fillId="0" borderId="0" xfId="0" applyNumberFormat="1" applyFont="1" applyFill="1" applyBorder="1" applyAlignment="1" applyProtection="1">
      <alignment horizontal="right"/>
    </xf>
    <xf numFmtId="0" fontId="1" fillId="0" borderId="0" xfId="0" applyFont="1" applyFill="1" applyBorder="1" applyProtection="1"/>
    <xf numFmtId="1" fontId="2" fillId="0" borderId="0" xfId="0" applyNumberFormat="1" applyFont="1" applyFill="1" applyBorder="1" applyAlignment="1" applyProtection="1">
      <alignment horizontal="left"/>
    </xf>
    <xf numFmtId="168" fontId="25" fillId="0" borderId="0" xfId="0" applyNumberFormat="1" applyFont="1" applyFill="1" applyBorder="1" applyProtection="1"/>
    <xf numFmtId="0" fontId="2" fillId="0" borderId="23" xfId="0" applyFont="1" applyFill="1" applyBorder="1" applyAlignment="1" applyProtection="1"/>
    <xf numFmtId="1" fontId="13" fillId="0" borderId="0" xfId="0" applyNumberFormat="1" applyFont="1" applyFill="1" applyBorder="1" applyProtection="1"/>
    <xf numFmtId="0" fontId="1" fillId="0" borderId="16" xfId="0" applyFont="1" applyFill="1" applyBorder="1" applyProtection="1"/>
    <xf numFmtId="0" fontId="1" fillId="0" borderId="27" xfId="0" applyFont="1" applyFill="1" applyBorder="1" applyAlignment="1" applyProtection="1"/>
    <xf numFmtId="0" fontId="1" fillId="0" borderId="28" xfId="0" applyFont="1" applyFill="1" applyBorder="1" applyAlignment="1" applyProtection="1"/>
    <xf numFmtId="0" fontId="4" fillId="0" borderId="0" xfId="0" applyFont="1" applyFill="1" applyAlignment="1" applyProtection="1">
      <alignment vertical="top" wrapText="1"/>
    </xf>
    <xf numFmtId="0" fontId="4" fillId="0" borderId="25" xfId="0" applyFont="1" applyFill="1" applyBorder="1" applyAlignment="1" applyProtection="1">
      <alignment vertical="top" wrapText="1"/>
    </xf>
    <xf numFmtId="0" fontId="13" fillId="0" borderId="2" xfId="0" applyFont="1" applyFill="1" applyBorder="1" applyAlignment="1" applyProtection="1"/>
    <xf numFmtId="171" fontId="6" fillId="0" borderId="0" xfId="0" applyNumberFormat="1" applyFont="1" applyFill="1" applyBorder="1" applyAlignment="1" applyProtection="1">
      <alignment horizontal="right"/>
    </xf>
    <xf numFmtId="0" fontId="23" fillId="0" borderId="0" xfId="0" applyFont="1" applyFill="1" applyAlignment="1" applyProtection="1"/>
    <xf numFmtId="0" fontId="23" fillId="0" borderId="0" xfId="0" applyFont="1" applyFill="1" applyProtection="1"/>
    <xf numFmtId="0" fontId="27" fillId="0" borderId="0" xfId="0" applyFont="1" applyFill="1" applyProtection="1"/>
    <xf numFmtId="0" fontId="3" fillId="0" borderId="0" xfId="0" applyFont="1" applyFill="1" applyAlignment="1" applyProtection="1">
      <alignment horizontal="right"/>
    </xf>
    <xf numFmtId="170" fontId="4" fillId="0" borderId="0" xfId="0" applyNumberFormat="1" applyFont="1" applyFill="1" applyBorder="1" applyAlignment="1" applyProtection="1">
      <alignment horizontal="left" wrapText="1"/>
      <protection locked="0"/>
    </xf>
    <xf numFmtId="170" fontId="0" fillId="0" borderId="0" xfId="0" applyNumberFormat="1" applyFill="1" applyBorder="1" applyAlignment="1" applyProtection="1">
      <protection locked="0"/>
    </xf>
    <xf numFmtId="49" fontId="1" fillId="0" borderId="2" xfId="0" applyNumberFormat="1" applyFont="1" applyFill="1" applyBorder="1" applyAlignment="1" applyProtection="1">
      <alignment horizontal="center" vertical="center"/>
      <protection locked="0"/>
    </xf>
    <xf numFmtId="49" fontId="1" fillId="3" borderId="2" xfId="0" applyNumberFormat="1" applyFont="1" applyFill="1" applyBorder="1" applyAlignment="1" applyProtection="1">
      <alignment horizontal="center" vertical="center"/>
    </xf>
    <xf numFmtId="49" fontId="1" fillId="3" borderId="2" xfId="1"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33" xfId="0" applyFont="1" applyFill="1" applyBorder="1" applyAlignment="1" applyProtection="1">
      <alignment horizontal="center" vertical="center"/>
    </xf>
    <xf numFmtId="170" fontId="13" fillId="0" borderId="4" xfId="0" applyNumberFormat="1"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1" fillId="0" borderId="22" xfId="0" applyFont="1" applyFill="1" applyBorder="1" applyAlignment="1" applyProtection="1">
      <alignment horizontal="center" vertical="center"/>
    </xf>
    <xf numFmtId="170" fontId="13" fillId="0" borderId="5" xfId="0" applyNumberFormat="1" applyFont="1" applyFill="1" applyBorder="1" applyAlignment="1" applyProtection="1">
      <alignment horizontal="center" vertical="center"/>
    </xf>
    <xf numFmtId="0" fontId="1" fillId="0" borderId="6" xfId="0" applyFont="1" applyFill="1" applyBorder="1" applyAlignment="1" applyProtection="1">
      <alignment horizontal="center" vertical="center"/>
    </xf>
    <xf numFmtId="0" fontId="1" fillId="0" borderId="34" xfId="0" applyFont="1" applyFill="1" applyBorder="1" applyAlignment="1" applyProtection="1">
      <alignment horizontal="center" vertical="center"/>
    </xf>
    <xf numFmtId="170" fontId="13" fillId="0" borderId="32" xfId="0" applyNumberFormat="1" applyFont="1" applyFill="1" applyBorder="1" applyAlignment="1" applyProtection="1">
      <alignment horizontal="center" vertical="center"/>
    </xf>
    <xf numFmtId="0" fontId="1" fillId="0" borderId="8"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1" fillId="0" borderId="2" xfId="0" applyFont="1" applyFill="1" applyBorder="1" applyAlignment="1" applyProtection="1">
      <alignment horizontal="center" vertical="center"/>
      <protection locked="0"/>
    </xf>
    <xf numFmtId="164" fontId="1" fillId="0" borderId="2"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horizontal="center" vertical="center"/>
    </xf>
    <xf numFmtId="0" fontId="13" fillId="0" borderId="0" xfId="0" applyFont="1" applyFill="1" applyAlignment="1" applyProtection="1">
      <alignment horizontal="center"/>
    </xf>
    <xf numFmtId="170" fontId="1" fillId="0" borderId="10" xfId="0" applyNumberFormat="1" applyFont="1" applyFill="1" applyBorder="1" applyAlignment="1" applyProtection="1">
      <alignment horizontal="center" vertical="center"/>
    </xf>
    <xf numFmtId="170" fontId="1" fillId="0" borderId="13" xfId="0" applyNumberFormat="1" applyFont="1" applyFill="1" applyBorder="1" applyAlignment="1" applyProtection="1">
      <alignment horizontal="center" vertical="center"/>
    </xf>
    <xf numFmtId="170" fontId="13" fillId="0" borderId="10" xfId="0" applyNumberFormat="1" applyFont="1" applyFill="1" applyBorder="1" applyAlignment="1" applyProtection="1">
      <alignment horizontal="center" vertical="center"/>
    </xf>
    <xf numFmtId="170" fontId="1" fillId="0" borderId="8"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170" fontId="1" fillId="0" borderId="2" xfId="0" applyNumberFormat="1" applyFont="1" applyFill="1" applyBorder="1" applyAlignment="1" applyProtection="1">
      <alignment horizontal="center" vertical="center"/>
    </xf>
    <xf numFmtId="170" fontId="13" fillId="0" borderId="2" xfId="0" applyNumberFormat="1" applyFont="1" applyFill="1" applyBorder="1" applyAlignment="1" applyProtection="1">
      <alignment horizontal="center" vertical="center"/>
    </xf>
    <xf numFmtId="170" fontId="1" fillId="0" borderId="2" xfId="0" applyNumberFormat="1" applyFont="1" applyFill="1" applyBorder="1" applyAlignment="1" applyProtection="1">
      <alignment horizontal="center" vertical="center"/>
      <protection locked="0"/>
    </xf>
    <xf numFmtId="0" fontId="1" fillId="0" borderId="0" xfId="0" applyFont="1" applyFill="1" applyAlignment="1" applyProtection="1">
      <alignment horizontal="center" vertical="center"/>
    </xf>
    <xf numFmtId="170" fontId="1" fillId="0" borderId="0" xfId="0" applyNumberFormat="1" applyFont="1" applyFill="1" applyBorder="1" applyAlignment="1" applyProtection="1">
      <alignment horizontal="center" vertical="center"/>
    </xf>
    <xf numFmtId="170" fontId="1" fillId="0" borderId="23" xfId="0" applyNumberFormat="1" applyFont="1" applyFill="1" applyBorder="1" applyAlignment="1" applyProtection="1">
      <alignment horizontal="center" vertical="center"/>
    </xf>
    <xf numFmtId="0" fontId="6" fillId="0" borderId="0" xfId="0" applyFont="1" applyFill="1" applyAlignment="1" applyProtection="1">
      <alignment vertical="top" wrapText="1"/>
    </xf>
    <xf numFmtId="0" fontId="0" fillId="0" borderId="0" xfId="0" applyAlignment="1">
      <alignment vertical="top"/>
    </xf>
    <xf numFmtId="0" fontId="30" fillId="0" borderId="2" xfId="0" applyFont="1" applyFill="1" applyBorder="1" applyAlignment="1" applyProtection="1"/>
    <xf numFmtId="0" fontId="31" fillId="0" borderId="0" xfId="0" applyFont="1" applyFill="1" applyProtection="1"/>
    <xf numFmtId="0" fontId="1" fillId="0" borderId="26" xfId="0" applyFont="1" applyFill="1" applyBorder="1" applyAlignment="1" applyProtection="1"/>
    <xf numFmtId="49" fontId="13" fillId="0" borderId="2" xfId="0" applyNumberFormat="1" applyFont="1" applyFill="1" applyBorder="1" applyAlignment="1" applyProtection="1">
      <alignment horizontal="center" vertical="center"/>
      <protection locked="0"/>
    </xf>
    <xf numFmtId="49" fontId="13" fillId="0" borderId="2" xfId="0" applyNumberFormat="1" applyFont="1" applyFill="1" applyBorder="1" applyAlignment="1" applyProtection="1">
      <alignment horizontal="center" vertical="center"/>
    </xf>
    <xf numFmtId="49" fontId="1" fillId="3" borderId="2" xfId="0" applyNumberFormat="1" applyFont="1" applyFill="1" applyBorder="1" applyAlignment="1">
      <alignment horizontal="center" vertical="center"/>
    </xf>
    <xf numFmtId="0" fontId="6" fillId="0" borderId="0" xfId="0" applyFont="1" applyFill="1" applyAlignment="1" applyProtection="1">
      <alignment horizontal="left" vertical="top" wrapText="1"/>
    </xf>
    <xf numFmtId="0" fontId="26" fillId="0" borderId="0" xfId="0" applyFont="1" applyFill="1" applyAlignment="1" applyProtection="1"/>
    <xf numFmtId="0" fontId="4" fillId="0" borderId="1" xfId="0" applyFont="1" applyFill="1" applyBorder="1" applyAlignment="1" applyProtection="1">
      <protection locked="0"/>
    </xf>
    <xf numFmtId="0" fontId="5" fillId="0" borderId="1" xfId="0" applyFont="1" applyFill="1" applyBorder="1" applyAlignment="1" applyProtection="1">
      <protection locked="0"/>
    </xf>
    <xf numFmtId="0" fontId="3" fillId="0" borderId="0" xfId="0" applyFont="1" applyFill="1" applyAlignment="1" applyProtection="1">
      <alignment horizontal="right"/>
    </xf>
    <xf numFmtId="0" fontId="0" fillId="0" borderId="0" xfId="0" applyFill="1" applyAlignment="1" applyProtection="1">
      <alignment horizontal="right"/>
    </xf>
    <xf numFmtId="166" fontId="4" fillId="0" borderId="1" xfId="0" applyNumberFormat="1" applyFont="1" applyFill="1" applyBorder="1" applyAlignment="1" applyProtection="1">
      <alignment horizontal="left"/>
      <protection locked="0"/>
    </xf>
    <xf numFmtId="0" fontId="13" fillId="0" borderId="9" xfId="0" applyFont="1" applyFill="1" applyBorder="1" applyAlignment="1" applyProtection="1">
      <alignment vertical="top" wrapText="1"/>
      <protection locked="0"/>
    </xf>
    <xf numFmtId="0" fontId="28" fillId="0" borderId="25" xfId="0" applyFont="1" applyBorder="1" applyAlignment="1" applyProtection="1">
      <alignment vertical="top" wrapText="1"/>
      <protection locked="0"/>
    </xf>
    <xf numFmtId="0" fontId="28" fillId="0" borderId="29" xfId="0" applyFont="1" applyBorder="1" applyAlignment="1" applyProtection="1">
      <alignment vertical="top" wrapText="1"/>
      <protection locked="0"/>
    </xf>
    <xf numFmtId="0" fontId="28" fillId="0" borderId="11"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30" xfId="0" applyFont="1" applyBorder="1" applyAlignment="1" applyProtection="1">
      <alignment vertical="top" wrapText="1"/>
      <protection locked="0"/>
    </xf>
    <xf numFmtId="0" fontId="28" fillId="0" borderId="12" xfId="0" applyFont="1" applyBorder="1" applyAlignment="1" applyProtection="1">
      <alignment vertical="top" wrapText="1"/>
      <protection locked="0"/>
    </xf>
    <xf numFmtId="0" fontId="28" fillId="0" borderId="1" xfId="0" applyFont="1" applyBorder="1" applyAlignment="1" applyProtection="1">
      <alignment vertical="top" wrapText="1"/>
      <protection locked="0"/>
    </xf>
    <xf numFmtId="0" fontId="28" fillId="0" borderId="31" xfId="0" applyFont="1" applyBorder="1" applyAlignment="1" applyProtection="1">
      <alignment vertical="top" wrapText="1"/>
      <protection locked="0"/>
    </xf>
    <xf numFmtId="170" fontId="4" fillId="0" borderId="23" xfId="0" applyNumberFormat="1" applyFont="1" applyFill="1" applyBorder="1" applyAlignment="1" applyProtection="1">
      <alignment horizontal="left" wrapText="1"/>
      <protection locked="0"/>
    </xf>
    <xf numFmtId="170" fontId="0" fillId="0" borderId="23" xfId="0" applyNumberFormat="1" applyFill="1" applyBorder="1" applyAlignment="1" applyProtection="1">
      <protection locked="0"/>
    </xf>
    <xf numFmtId="170" fontId="4" fillId="0" borderId="1" xfId="0" applyNumberFormat="1" applyFont="1" applyFill="1" applyBorder="1" applyAlignment="1" applyProtection="1">
      <alignment horizontal="left" wrapText="1"/>
      <protection locked="0"/>
    </xf>
    <xf numFmtId="0" fontId="3" fillId="0" borderId="0" xfId="0" applyFont="1" applyFill="1" applyAlignment="1" applyProtection="1">
      <alignment vertical="top" wrapText="1"/>
    </xf>
    <xf numFmtId="0" fontId="29" fillId="0" borderId="21" xfId="0" applyFont="1" applyBorder="1" applyAlignment="1">
      <alignment vertical="center" wrapText="1"/>
    </xf>
    <xf numFmtId="0" fontId="29" fillId="0" borderId="14" xfId="0" applyFont="1" applyBorder="1" applyAlignment="1">
      <alignment vertical="center" wrapText="1"/>
    </xf>
    <xf numFmtId="0" fontId="29" fillId="0" borderId="15" xfId="0" applyFont="1" applyBorder="1" applyAlignment="1">
      <alignment vertical="center" wrapText="1"/>
    </xf>
    <xf numFmtId="14" fontId="4" fillId="0" borderId="0" xfId="0" applyNumberFormat="1" applyFont="1" applyFill="1" applyBorder="1" applyAlignment="1" applyProtection="1"/>
    <xf numFmtId="0" fontId="5" fillId="0" borderId="0" xfId="0" applyFont="1" applyAlignment="1"/>
    <xf numFmtId="0" fontId="3" fillId="0" borderId="25" xfId="0" applyFont="1" applyFill="1" applyBorder="1" applyAlignment="1" applyProtection="1">
      <alignment horizontal="right" wrapText="1"/>
    </xf>
    <xf numFmtId="167" fontId="4" fillId="0" borderId="23" xfId="0" applyNumberFormat="1" applyFont="1" applyFill="1" applyBorder="1" applyAlignment="1" applyProtection="1">
      <alignment horizontal="left" wrapText="1"/>
      <protection locked="0"/>
    </xf>
    <xf numFmtId="0" fontId="5" fillId="0" borderId="23" xfId="0" applyFont="1" applyFill="1" applyBorder="1" applyAlignment="1" applyProtection="1">
      <alignment horizontal="left" wrapText="1"/>
      <protection locked="0"/>
    </xf>
    <xf numFmtId="166" fontId="4" fillId="0" borderId="1" xfId="0" applyNumberFormat="1" applyFont="1" applyFill="1" applyBorder="1" applyAlignment="1" applyProtection="1">
      <alignment horizontal="left" wrapText="1"/>
    </xf>
    <xf numFmtId="0" fontId="0" fillId="0" borderId="25" xfId="0" applyBorder="1" applyAlignment="1" applyProtection="1">
      <alignment wrapText="1"/>
    </xf>
  </cellXfs>
  <cellStyles count="2">
    <cellStyle name="Normal" xfId="0" builtinId="0"/>
    <cellStyle name="Normal 2" xfId="1" xr:uid="{00000000-0005-0000-0000-000001000000}"/>
  </cellStyles>
  <dxfs count="7">
    <dxf>
      <font>
        <b/>
        <i val="0"/>
        <color rgb="FFFF0000"/>
      </font>
    </dxf>
    <dxf>
      <font>
        <b val="0"/>
        <i val="0"/>
        <condense val="0"/>
        <extend val="0"/>
        <u val="none"/>
        <color indexed="9"/>
      </font>
      <fill>
        <patternFill patternType="solid">
          <bgColor indexed="23"/>
        </patternFill>
      </fill>
    </dxf>
    <dxf>
      <font>
        <color theme="0"/>
      </font>
      <fill>
        <patternFill>
          <bgColor theme="0" tint="-0.499984740745262"/>
        </patternFill>
      </fill>
    </dxf>
    <dxf>
      <font>
        <b/>
        <i val="0"/>
        <color theme="5" tint="-0.24994659260841701"/>
      </font>
    </dxf>
    <dxf>
      <font>
        <b/>
        <i val="0"/>
        <color indexed="17"/>
      </font>
    </dxf>
    <dxf>
      <font>
        <b/>
        <i val="0"/>
        <strike val="0"/>
        <color indexed="12"/>
      </font>
    </dxf>
    <dxf>
      <font>
        <b/>
        <i val="0"/>
        <color theme="8" tint="-0.24994659260841701"/>
      </font>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44162</xdr:colOff>
      <xdr:row>0</xdr:row>
      <xdr:rowOff>25977</xdr:rowOff>
    </xdr:from>
    <xdr:to>
      <xdr:col>12</xdr:col>
      <xdr:colOff>65410</xdr:colOff>
      <xdr:row>0</xdr:row>
      <xdr:rowOff>359352</xdr:rowOff>
    </xdr:to>
    <xdr:pic>
      <xdr:nvPicPr>
        <xdr:cNvPr id="1351" name="Picture 11" descr="form header excel">
          <a:extLst>
            <a:ext uri="{FF2B5EF4-FFF2-40B4-BE49-F238E27FC236}">
              <a16:creationId xmlns:a16="http://schemas.microsoft.com/office/drawing/2014/main" id="{00000000-0008-0000-0000-000047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2" y="25977"/>
          <a:ext cx="648093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A753"/>
  <sheetViews>
    <sheetView showGridLines="0" tabSelected="1" zoomScale="110" zoomScaleNormal="110" zoomScaleSheetLayoutView="100" workbookViewId="0">
      <pane xSplit="1" ySplit="7" topLeftCell="B8" activePane="bottomRight" state="frozen"/>
      <selection pane="topRight" activeCell="B1" sqref="B1"/>
      <selection pane="bottomLeft" activeCell="A8" sqref="A8"/>
      <selection pane="bottomRight" activeCell="B2" sqref="B2:F2"/>
    </sheetView>
  </sheetViews>
  <sheetFormatPr defaultColWidth="9.1796875" defaultRowHeight="10"/>
  <cols>
    <col min="1" max="1" width="24.1796875" style="8" customWidth="1"/>
    <col min="2" max="2" width="0.81640625" style="8" customWidth="1"/>
    <col min="3" max="3" width="16.81640625" style="30" customWidth="1"/>
    <col min="4" max="15" width="6.1796875" style="3" customWidth="1"/>
    <col min="16" max="16" width="5.7265625" style="3" customWidth="1"/>
    <col min="17" max="17" width="2.7265625" style="7" customWidth="1"/>
    <col min="18" max="18" width="5.7265625" style="7" bestFit="1" customWidth="1"/>
    <col min="19" max="22" width="2.7265625" style="7" customWidth="1"/>
    <col min="23" max="27" width="2.7265625" style="25" customWidth="1"/>
    <col min="28" max="28" width="2.81640625" style="25" customWidth="1"/>
    <col min="29" max="29" width="3.81640625" style="25" customWidth="1"/>
    <col min="30" max="40" width="2.7265625" style="25" customWidth="1"/>
    <col min="41" max="41" width="4" style="25" customWidth="1"/>
    <col min="42" max="52" width="2.7265625" style="25" customWidth="1"/>
    <col min="53" max="53" width="5.54296875" style="25" customWidth="1"/>
    <col min="54" max="64" width="3.54296875" style="25" customWidth="1"/>
    <col min="65" max="65" width="4.54296875" style="25" customWidth="1"/>
    <col min="66" max="76" width="3.54296875" style="25" customWidth="1"/>
    <col min="77" max="77" width="6" style="25" customWidth="1"/>
    <col min="78" max="88" width="4.26953125" style="25" customWidth="1"/>
    <col min="89" max="89" width="11.453125" style="7" customWidth="1"/>
    <col min="90" max="90" width="8.81640625" style="7" customWidth="1"/>
    <col min="91" max="91" width="6.81640625" style="7" customWidth="1"/>
    <col min="92" max="100" width="3.26953125" style="7" customWidth="1"/>
    <col min="101" max="101" width="4.1796875" style="7" customWidth="1"/>
    <col min="102" max="106" width="9.1796875" style="7"/>
    <col min="107" max="131" width="9.1796875" style="25"/>
    <col min="132" max="16384" width="9.1796875" style="9"/>
  </cols>
  <sheetData>
    <row r="1" spans="1:131" ht="51" customHeight="1">
      <c r="A1" s="144" t="s">
        <v>116</v>
      </c>
      <c r="B1" s="144"/>
      <c r="C1" s="144"/>
      <c r="D1" s="144"/>
      <c r="E1" s="144"/>
      <c r="F1" s="144"/>
      <c r="G1" s="144"/>
      <c r="H1" s="144"/>
      <c r="I1" s="144"/>
      <c r="J1" s="144"/>
      <c r="K1" s="144"/>
      <c r="L1" s="144"/>
      <c r="M1" s="144"/>
      <c r="N1" s="144"/>
      <c r="O1" s="144"/>
      <c r="P1" s="144"/>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34"/>
      <c r="CL1" s="34"/>
      <c r="CM1" s="34"/>
    </row>
    <row r="2" spans="1:131" s="11" customFormat="1" ht="23.25" customHeight="1">
      <c r="A2" s="10" t="s">
        <v>0</v>
      </c>
      <c r="B2" s="149"/>
      <c r="C2" s="146"/>
      <c r="D2" s="146"/>
      <c r="E2" s="146"/>
      <c r="F2" s="146"/>
      <c r="G2" s="147" t="s">
        <v>1</v>
      </c>
      <c r="H2" s="148"/>
      <c r="I2" s="145"/>
      <c r="J2" s="146"/>
      <c r="K2" s="146"/>
      <c r="L2" s="146"/>
      <c r="M2" s="146"/>
      <c r="N2" s="146"/>
      <c r="O2" s="146"/>
      <c r="P2" s="146"/>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35"/>
      <c r="CL2" s="10"/>
      <c r="CM2" s="36"/>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row>
    <row r="3" spans="1:131" s="13" customFormat="1" ht="16.5" customHeight="1">
      <c r="A3" s="11" t="s">
        <v>2</v>
      </c>
      <c r="B3" s="1"/>
      <c r="C3" s="2">
        <v>45474</v>
      </c>
      <c r="D3" s="168" t="s">
        <v>3</v>
      </c>
      <c r="E3" s="168"/>
      <c r="F3" s="168"/>
      <c r="G3" s="171">
        <f>DATE(YEAR(C3)+1,6,30)</f>
        <v>45838</v>
      </c>
      <c r="H3" s="171"/>
      <c r="I3" s="171"/>
      <c r="J3" s="168" t="s">
        <v>28</v>
      </c>
      <c r="K3" s="172"/>
      <c r="L3" s="172"/>
      <c r="M3" s="169"/>
      <c r="N3" s="169"/>
      <c r="O3" s="169"/>
      <c r="P3" s="170"/>
      <c r="Q3" s="166"/>
      <c r="R3" s="167"/>
      <c r="S3" s="167"/>
      <c r="T3" s="167"/>
      <c r="U3" s="167"/>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37"/>
      <c r="CL3" s="37"/>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row>
    <row r="4" spans="1:131" ht="16.5" customHeight="1">
      <c r="A4" s="147" t="s">
        <v>97</v>
      </c>
      <c r="B4" s="147"/>
      <c r="C4" s="147"/>
      <c r="D4" s="161">
        <v>0</v>
      </c>
      <c r="E4" s="161"/>
      <c r="F4" s="147" t="s">
        <v>96</v>
      </c>
      <c r="G4" s="147"/>
      <c r="H4" s="147"/>
      <c r="I4" s="147"/>
      <c r="J4" s="147"/>
      <c r="K4" s="147"/>
      <c r="L4" s="147"/>
      <c r="M4" s="147"/>
      <c r="N4" s="147"/>
      <c r="O4" s="159">
        <v>0</v>
      </c>
      <c r="P4" s="160"/>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row>
    <row r="5" spans="1:131" ht="3" customHeight="1" thickBot="1">
      <c r="A5" s="103"/>
      <c r="B5" s="103"/>
      <c r="C5" s="103"/>
      <c r="D5" s="104"/>
      <c r="E5" s="104"/>
      <c r="F5" s="103"/>
      <c r="G5" s="103"/>
      <c r="H5" s="103"/>
      <c r="I5" s="103"/>
      <c r="J5" s="103"/>
      <c r="K5" s="103"/>
      <c r="L5" s="103"/>
      <c r="M5" s="103"/>
      <c r="N5" s="103"/>
      <c r="O5" s="104"/>
      <c r="P5" s="105"/>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row>
    <row r="6" spans="1:131" ht="33" customHeight="1" thickBot="1">
      <c r="A6" s="163" t="s">
        <v>117</v>
      </c>
      <c r="B6" s="164"/>
      <c r="C6" s="164"/>
      <c r="D6" s="164"/>
      <c r="E6" s="164"/>
      <c r="F6" s="164"/>
      <c r="G6" s="164"/>
      <c r="H6" s="164"/>
      <c r="I6" s="164"/>
      <c r="J6" s="164"/>
      <c r="K6" s="164"/>
      <c r="L6" s="164"/>
      <c r="M6" s="164"/>
      <c r="N6" s="164"/>
      <c r="O6" s="164"/>
      <c r="P6" s="165"/>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row>
    <row r="7" spans="1:131" ht="11.25" customHeight="1">
      <c r="A7" s="100" t="s">
        <v>4</v>
      </c>
      <c r="B7" s="14"/>
      <c r="C7" s="15"/>
      <c r="D7" s="82" t="s">
        <v>5</v>
      </c>
      <c r="E7" s="82" t="s">
        <v>6</v>
      </c>
      <c r="F7" s="82" t="s">
        <v>7</v>
      </c>
      <c r="G7" s="82" t="s">
        <v>8</v>
      </c>
      <c r="H7" s="82" t="s">
        <v>9</v>
      </c>
      <c r="I7" s="82" t="s">
        <v>10</v>
      </c>
      <c r="J7" s="82" t="s">
        <v>11</v>
      </c>
      <c r="K7" s="82" t="s">
        <v>12</v>
      </c>
      <c r="L7" s="82" t="s">
        <v>13</v>
      </c>
      <c r="M7" s="82" t="s">
        <v>14</v>
      </c>
      <c r="N7" s="82" t="s">
        <v>15</v>
      </c>
      <c r="O7" s="82" t="s">
        <v>16</v>
      </c>
      <c r="P7" s="4"/>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38"/>
    </row>
    <row r="8" spans="1:131" ht="15" customHeight="1">
      <c r="A8" s="162" t="s">
        <v>114</v>
      </c>
      <c r="B8" s="16"/>
      <c r="C8" s="80">
        <v>1</v>
      </c>
      <c r="D8" s="106"/>
      <c r="E8" s="106"/>
      <c r="F8" s="106"/>
      <c r="G8" s="106"/>
      <c r="H8" s="106"/>
      <c r="I8" s="106"/>
      <c r="J8" s="141" t="s">
        <v>18</v>
      </c>
      <c r="K8" s="140"/>
      <c r="L8" s="140"/>
      <c r="M8" s="140"/>
      <c r="N8" s="140"/>
      <c r="O8" s="140"/>
      <c r="P8" s="5"/>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38"/>
    </row>
    <row r="9" spans="1:131" ht="15" customHeight="1">
      <c r="A9" s="162"/>
      <c r="B9" s="16"/>
      <c r="C9" s="81">
        <v>2</v>
      </c>
      <c r="D9" s="106"/>
      <c r="E9" s="106"/>
      <c r="F9" s="141" t="s">
        <v>18</v>
      </c>
      <c r="G9" s="106"/>
      <c r="H9" s="106"/>
      <c r="I9" s="106"/>
      <c r="J9" s="106"/>
      <c r="K9" s="140"/>
      <c r="L9" s="140"/>
      <c r="M9" s="140"/>
      <c r="N9" s="140"/>
      <c r="O9" s="140"/>
      <c r="P9" s="5"/>
      <c r="W9" s="7"/>
      <c r="X9" s="40"/>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row>
    <row r="10" spans="1:131" ht="15" customHeight="1">
      <c r="A10" s="162"/>
      <c r="B10" s="16"/>
      <c r="C10" s="81">
        <v>3</v>
      </c>
      <c r="D10" s="106"/>
      <c r="E10" s="106"/>
      <c r="F10" s="106"/>
      <c r="G10" s="106"/>
      <c r="H10" s="106"/>
      <c r="I10" s="106"/>
      <c r="J10" s="106"/>
      <c r="K10" s="140"/>
      <c r="L10" s="140"/>
      <c r="M10" s="140"/>
      <c r="N10" s="140"/>
      <c r="O10" s="140"/>
      <c r="P10" s="5"/>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row>
    <row r="11" spans="1:131" ht="15" customHeight="1">
      <c r="A11" s="162"/>
      <c r="B11" s="16"/>
      <c r="C11" s="81">
        <v>4</v>
      </c>
      <c r="D11" s="141" t="s">
        <v>18</v>
      </c>
      <c r="E11" s="106"/>
      <c r="F11" s="106"/>
      <c r="G11" s="106"/>
      <c r="H11" s="106"/>
      <c r="I11" s="106"/>
      <c r="J11" s="106"/>
      <c r="K11" s="140"/>
      <c r="L11" s="140"/>
      <c r="M11" s="140"/>
      <c r="N11" s="140"/>
      <c r="O11" s="140"/>
      <c r="P11" s="5"/>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32"/>
      <c r="CL11" s="32"/>
    </row>
    <row r="12" spans="1:131" ht="15" customHeight="1">
      <c r="A12" s="162"/>
      <c r="B12" s="16"/>
      <c r="C12" s="81">
        <v>5</v>
      </c>
      <c r="D12" s="106"/>
      <c r="E12" s="106"/>
      <c r="F12" s="106"/>
      <c r="G12" s="106"/>
      <c r="H12" s="141" t="s">
        <v>18</v>
      </c>
      <c r="I12" s="106"/>
      <c r="J12" s="106"/>
      <c r="K12" s="140"/>
      <c r="L12" s="140"/>
      <c r="M12" s="140"/>
      <c r="N12" s="140"/>
      <c r="O12" s="140"/>
      <c r="P12" s="5"/>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32"/>
      <c r="CL12" s="32"/>
    </row>
    <row r="13" spans="1:131" ht="15" customHeight="1">
      <c r="A13" s="162"/>
      <c r="B13" s="16"/>
      <c r="C13" s="81">
        <v>6</v>
      </c>
      <c r="D13" s="106"/>
      <c r="E13" s="106"/>
      <c r="F13" s="106"/>
      <c r="G13" s="106"/>
      <c r="H13" s="106"/>
      <c r="I13" s="106"/>
      <c r="J13" s="106"/>
      <c r="K13" s="140"/>
      <c r="L13" s="140"/>
      <c r="M13" s="140"/>
      <c r="N13" s="140"/>
      <c r="O13" s="140"/>
      <c r="P13" s="5"/>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32"/>
    </row>
    <row r="14" spans="1:131" ht="15" customHeight="1">
      <c r="A14" s="162"/>
      <c r="B14" s="16"/>
      <c r="C14" s="81">
        <v>7</v>
      </c>
      <c r="D14" s="106"/>
      <c r="E14" s="106"/>
      <c r="F14" s="106"/>
      <c r="G14" s="106"/>
      <c r="H14" s="106"/>
      <c r="I14" s="106"/>
      <c r="J14" s="106"/>
      <c r="K14" s="140"/>
      <c r="L14" s="140"/>
      <c r="M14" s="140"/>
      <c r="N14" s="140"/>
      <c r="O14" s="140"/>
      <c r="P14" s="5"/>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row>
    <row r="15" spans="1:131" ht="15" customHeight="1">
      <c r="A15" s="162"/>
      <c r="B15" s="16"/>
      <c r="C15" s="81">
        <v>8</v>
      </c>
      <c r="D15" s="106"/>
      <c r="E15" s="106"/>
      <c r="F15" s="106"/>
      <c r="G15" s="106"/>
      <c r="H15" s="106"/>
      <c r="I15" s="106"/>
      <c r="J15" s="106"/>
      <c r="K15" s="140"/>
      <c r="L15" s="140"/>
      <c r="M15" s="140"/>
      <c r="N15" s="140"/>
      <c r="O15" s="140"/>
      <c r="P15" s="5"/>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row>
    <row r="16" spans="1:131" ht="15" customHeight="1">
      <c r="A16" s="162"/>
      <c r="B16" s="16"/>
      <c r="C16" s="81">
        <v>9</v>
      </c>
      <c r="D16" s="106"/>
      <c r="E16" s="106"/>
      <c r="F16" s="106"/>
      <c r="G16" s="106"/>
      <c r="H16" s="106"/>
      <c r="I16" s="106"/>
      <c r="J16" s="106"/>
      <c r="K16" s="140"/>
      <c r="L16" s="140"/>
      <c r="M16" s="140"/>
      <c r="N16" s="140"/>
      <c r="O16" s="140"/>
      <c r="P16" s="5"/>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row>
    <row r="17" spans="1:88" ht="15" customHeight="1">
      <c r="A17" s="162"/>
      <c r="B17" s="16"/>
      <c r="C17" s="81">
        <v>10</v>
      </c>
      <c r="D17" s="106"/>
      <c r="E17" s="106"/>
      <c r="F17" s="106"/>
      <c r="G17" s="106"/>
      <c r="H17" s="106"/>
      <c r="I17" s="106"/>
      <c r="J17" s="106"/>
      <c r="K17" s="140"/>
      <c r="L17" s="140"/>
      <c r="M17" s="140"/>
      <c r="N17" s="140"/>
      <c r="O17" s="140"/>
      <c r="P17" s="5"/>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row>
    <row r="18" spans="1:88" ht="15" customHeight="1">
      <c r="A18" s="162"/>
      <c r="B18" s="16"/>
      <c r="C18" s="81">
        <v>11</v>
      </c>
      <c r="D18" s="106"/>
      <c r="E18" s="106"/>
      <c r="F18" s="106"/>
      <c r="G18" s="106"/>
      <c r="H18" s="106"/>
      <c r="I18" s="106"/>
      <c r="J18" s="106"/>
      <c r="K18" s="140"/>
      <c r="L18" s="140"/>
      <c r="M18" s="140"/>
      <c r="N18" s="140"/>
      <c r="O18" s="140"/>
      <c r="P18" s="5"/>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row>
    <row r="19" spans="1:88" ht="15" customHeight="1">
      <c r="A19" s="162"/>
      <c r="B19" s="16"/>
      <c r="C19" s="81">
        <v>12</v>
      </c>
      <c r="D19" s="106"/>
      <c r="E19" s="106"/>
      <c r="F19" s="106"/>
      <c r="G19" s="106"/>
      <c r="H19" s="106"/>
      <c r="I19" s="106"/>
      <c r="J19" s="106"/>
      <c r="K19" s="140"/>
      <c r="L19" s="140"/>
      <c r="M19" s="140"/>
      <c r="N19" s="140"/>
      <c r="O19" s="140"/>
      <c r="P19" s="5"/>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row>
    <row r="20" spans="1:88" ht="15" customHeight="1">
      <c r="A20" s="162"/>
      <c r="B20" s="16"/>
      <c r="C20" s="81">
        <v>13</v>
      </c>
      <c r="D20" s="106"/>
      <c r="E20" s="106"/>
      <c r="F20" s="106"/>
      <c r="G20" s="106"/>
      <c r="H20" s="106"/>
      <c r="I20" s="106"/>
      <c r="J20" s="106"/>
      <c r="K20" s="140"/>
      <c r="L20" s="140"/>
      <c r="M20" s="140"/>
      <c r="N20" s="140"/>
      <c r="O20" s="140"/>
      <c r="P20" s="5"/>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row>
    <row r="21" spans="1:88" ht="15" customHeight="1">
      <c r="A21" s="162"/>
      <c r="B21" s="16"/>
      <c r="C21" s="81">
        <v>14</v>
      </c>
      <c r="D21" s="106"/>
      <c r="E21" s="106"/>
      <c r="F21" s="106"/>
      <c r="G21" s="106"/>
      <c r="H21" s="106"/>
      <c r="I21" s="106"/>
      <c r="J21" s="106"/>
      <c r="K21" s="140"/>
      <c r="L21" s="140"/>
      <c r="M21" s="140"/>
      <c r="N21" s="140"/>
      <c r="O21" s="140"/>
      <c r="P21" s="5"/>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row>
    <row r="22" spans="1:88" ht="15" customHeight="1">
      <c r="A22" s="162"/>
      <c r="B22" s="16"/>
      <c r="C22" s="81">
        <v>15</v>
      </c>
      <c r="D22" s="106"/>
      <c r="E22" s="106"/>
      <c r="F22" s="106"/>
      <c r="G22" s="106"/>
      <c r="H22" s="106"/>
      <c r="I22" s="106"/>
      <c r="J22" s="106"/>
      <c r="K22" s="140"/>
      <c r="L22" s="140"/>
      <c r="M22" s="140"/>
      <c r="N22" s="140"/>
      <c r="O22" s="140"/>
      <c r="P22" s="5"/>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row>
    <row r="23" spans="1:88" ht="15" customHeight="1">
      <c r="A23" s="162"/>
      <c r="B23" s="16"/>
      <c r="C23" s="81">
        <v>16</v>
      </c>
      <c r="D23" s="106"/>
      <c r="E23" s="106"/>
      <c r="F23" s="106"/>
      <c r="G23" s="106"/>
      <c r="H23" s="106"/>
      <c r="I23" s="106"/>
      <c r="J23" s="106"/>
      <c r="K23" s="140"/>
      <c r="L23" s="140"/>
      <c r="M23" s="140"/>
      <c r="N23" s="140"/>
      <c r="O23" s="140"/>
      <c r="P23" s="5"/>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row>
    <row r="24" spans="1:88" ht="15" customHeight="1">
      <c r="A24" s="162"/>
      <c r="B24" s="16"/>
      <c r="C24" s="81">
        <v>17</v>
      </c>
      <c r="D24" s="106"/>
      <c r="E24" s="106"/>
      <c r="F24" s="106"/>
      <c r="G24" s="106"/>
      <c r="H24" s="106"/>
      <c r="I24" s="106"/>
      <c r="J24" s="106"/>
      <c r="K24" s="140"/>
      <c r="L24" s="140"/>
      <c r="M24" s="140"/>
      <c r="N24" s="140"/>
      <c r="O24" s="140"/>
      <c r="P24" s="5"/>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row>
    <row r="25" spans="1:88" ht="15" customHeight="1">
      <c r="A25" s="162"/>
      <c r="B25" s="16"/>
      <c r="C25" s="81">
        <v>18</v>
      </c>
      <c r="D25" s="106"/>
      <c r="E25" s="106"/>
      <c r="F25" s="106"/>
      <c r="G25" s="106"/>
      <c r="H25" s="106"/>
      <c r="I25" s="106"/>
      <c r="J25" s="106"/>
      <c r="K25" s="140"/>
      <c r="L25" s="140"/>
      <c r="M25" s="106"/>
      <c r="N25" s="140"/>
      <c r="O25" s="140"/>
      <c r="P25" s="5"/>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row>
    <row r="26" spans="1:88" ht="15" customHeight="1">
      <c r="A26" s="162"/>
      <c r="B26" s="16"/>
      <c r="C26" s="81">
        <v>19</v>
      </c>
      <c r="D26" s="106"/>
      <c r="E26" s="106"/>
      <c r="F26" s="106"/>
      <c r="G26" s="106"/>
      <c r="H26" s="106"/>
      <c r="I26" s="106"/>
      <c r="J26" s="106"/>
      <c r="K26" s="140"/>
      <c r="L26" s="140"/>
      <c r="M26" s="106"/>
      <c r="N26" s="140"/>
      <c r="O26" s="141" t="s">
        <v>18</v>
      </c>
      <c r="P26" s="5"/>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row>
    <row r="27" spans="1:88" ht="15" customHeight="1">
      <c r="A27" s="162"/>
      <c r="B27" s="16"/>
      <c r="C27" s="81">
        <v>20</v>
      </c>
      <c r="D27" s="106"/>
      <c r="E27" s="106"/>
      <c r="F27" s="106"/>
      <c r="G27" s="106"/>
      <c r="H27" s="106"/>
      <c r="I27" s="106"/>
      <c r="J27" s="141" t="s">
        <v>18</v>
      </c>
      <c r="K27" s="140"/>
      <c r="L27" s="140"/>
      <c r="M27" s="106"/>
      <c r="N27" s="140"/>
      <c r="O27" s="140"/>
      <c r="P27" s="5"/>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row>
    <row r="28" spans="1:88" ht="15" customHeight="1">
      <c r="A28" s="162"/>
      <c r="B28" s="16"/>
      <c r="C28" s="81">
        <v>21</v>
      </c>
      <c r="D28" s="106"/>
      <c r="E28" s="106"/>
      <c r="F28" s="106"/>
      <c r="G28" s="106"/>
      <c r="H28" s="106"/>
      <c r="I28" s="106"/>
      <c r="J28" s="106"/>
      <c r="K28" s="140"/>
      <c r="L28" s="140"/>
      <c r="M28" s="106"/>
      <c r="N28" s="140"/>
      <c r="O28" s="140"/>
      <c r="P28" s="5"/>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row>
    <row r="29" spans="1:88" ht="15" customHeight="1">
      <c r="A29" s="162"/>
      <c r="B29" s="16"/>
      <c r="C29" s="81">
        <v>22</v>
      </c>
      <c r="D29" s="106"/>
      <c r="E29" s="106"/>
      <c r="F29" s="106"/>
      <c r="G29" s="106"/>
      <c r="H29" s="106"/>
      <c r="I29" s="106"/>
      <c r="J29" s="106"/>
      <c r="K29" s="140"/>
      <c r="L29" s="140"/>
      <c r="M29" s="140"/>
      <c r="N29" s="140"/>
      <c r="O29" s="140"/>
      <c r="P29" s="5"/>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row>
    <row r="30" spans="1:88" ht="15" customHeight="1">
      <c r="A30" s="162"/>
      <c r="B30" s="16"/>
      <c r="C30" s="81">
        <v>23</v>
      </c>
      <c r="D30" s="106"/>
      <c r="E30" s="106"/>
      <c r="F30" s="106"/>
      <c r="G30" s="106"/>
      <c r="H30" s="106"/>
      <c r="I30" s="106"/>
      <c r="J30" s="106"/>
      <c r="K30" s="140"/>
      <c r="L30" s="140"/>
      <c r="M30" s="140"/>
      <c r="N30" s="140"/>
      <c r="O30" s="140"/>
      <c r="P30" s="5"/>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row>
    <row r="31" spans="1:88" ht="15" customHeight="1">
      <c r="A31" s="162"/>
      <c r="B31" s="16"/>
      <c r="C31" s="81">
        <v>24</v>
      </c>
      <c r="D31" s="106"/>
      <c r="E31" s="106"/>
      <c r="F31" s="106"/>
      <c r="G31" s="106"/>
      <c r="H31" s="106"/>
      <c r="I31" s="141" t="s">
        <v>18</v>
      </c>
      <c r="J31" s="106"/>
      <c r="K31" s="140"/>
      <c r="L31" s="140"/>
      <c r="M31" s="140"/>
      <c r="N31" s="140"/>
      <c r="O31" s="140"/>
      <c r="P31" s="5"/>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row>
    <row r="32" spans="1:88" ht="15" customHeight="1">
      <c r="A32" s="162"/>
      <c r="B32" s="16"/>
      <c r="C32" s="81">
        <v>25</v>
      </c>
      <c r="D32" s="106"/>
      <c r="E32" s="106"/>
      <c r="F32" s="106"/>
      <c r="G32" s="106"/>
      <c r="H32" s="106"/>
      <c r="I32" s="141" t="s">
        <v>18</v>
      </c>
      <c r="J32" s="106"/>
      <c r="K32" s="140"/>
      <c r="L32" s="140"/>
      <c r="M32" s="140"/>
      <c r="N32" s="140"/>
      <c r="O32" s="140"/>
      <c r="P32" s="5"/>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row>
    <row r="33" spans="1:124" ht="15" customHeight="1">
      <c r="A33" s="101"/>
      <c r="B33" s="16"/>
      <c r="C33" s="81">
        <v>26</v>
      </c>
      <c r="D33" s="106"/>
      <c r="E33" s="106"/>
      <c r="F33" s="106"/>
      <c r="G33" s="106"/>
      <c r="H33" s="106"/>
      <c r="I33" s="106"/>
      <c r="J33" s="106"/>
      <c r="K33" s="140"/>
      <c r="L33" s="140"/>
      <c r="M33" s="140"/>
      <c r="N33" s="141" t="s">
        <v>18</v>
      </c>
      <c r="O33" s="140"/>
      <c r="P33" s="5"/>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row>
    <row r="34" spans="1:124" ht="15" customHeight="1">
      <c r="A34" s="101" t="s">
        <v>99</v>
      </c>
      <c r="B34" s="16"/>
      <c r="C34" s="81">
        <v>27</v>
      </c>
      <c r="D34" s="106"/>
      <c r="E34" s="106"/>
      <c r="F34" s="106"/>
      <c r="G34" s="106"/>
      <c r="H34" s="106"/>
      <c r="I34" s="106"/>
      <c r="J34" s="106"/>
      <c r="K34" s="140"/>
      <c r="L34" s="140"/>
      <c r="M34" s="140"/>
      <c r="N34" s="140"/>
      <c r="O34" s="140"/>
      <c r="P34" s="5"/>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row>
    <row r="35" spans="1:124" ht="15" customHeight="1">
      <c r="A35" s="143" t="s">
        <v>98</v>
      </c>
      <c r="B35" s="16"/>
      <c r="C35" s="81">
        <v>28</v>
      </c>
      <c r="D35" s="106"/>
      <c r="E35" s="106"/>
      <c r="F35" s="106"/>
      <c r="G35" s="106"/>
      <c r="H35" s="141" t="s">
        <v>18</v>
      </c>
      <c r="I35" s="106"/>
      <c r="J35" s="106"/>
      <c r="K35" s="140"/>
      <c r="L35" s="140"/>
      <c r="M35" s="140"/>
      <c r="N35" s="140"/>
      <c r="O35" s="140"/>
      <c r="P35" s="5"/>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row>
    <row r="36" spans="1:124" ht="15" customHeight="1">
      <c r="A36" s="143"/>
      <c r="B36" s="16"/>
      <c r="C36" s="81">
        <v>29</v>
      </c>
      <c r="D36" s="106"/>
      <c r="E36" s="106"/>
      <c r="F36" s="106"/>
      <c r="G36" s="106"/>
      <c r="H36" s="141" t="s">
        <v>18</v>
      </c>
      <c r="I36" s="106"/>
      <c r="J36" s="106"/>
      <c r="K36" s="142"/>
      <c r="L36" s="140"/>
      <c r="M36" s="140"/>
      <c r="N36" s="140"/>
      <c r="O36" s="140"/>
      <c r="P36" s="5"/>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row>
    <row r="37" spans="1:124" ht="15" customHeight="1">
      <c r="A37" s="16"/>
      <c r="B37" s="16"/>
      <c r="C37" s="81">
        <v>30</v>
      </c>
      <c r="D37" s="106"/>
      <c r="E37" s="106"/>
      <c r="F37" s="106"/>
      <c r="G37" s="106"/>
      <c r="H37" s="106"/>
      <c r="I37" s="106"/>
      <c r="J37" s="106"/>
      <c r="K37" s="107"/>
      <c r="L37" s="140"/>
      <c r="M37" s="140"/>
      <c r="N37" s="140"/>
      <c r="O37" s="140"/>
      <c r="P37" s="5"/>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DC37" s="7"/>
      <c r="DD37" s="7"/>
      <c r="DE37" s="7"/>
      <c r="DF37" s="7"/>
      <c r="DG37" s="7"/>
      <c r="DH37" s="7"/>
      <c r="DI37" s="7"/>
      <c r="DJ37" s="7"/>
      <c r="DK37" s="7"/>
      <c r="DL37" s="7"/>
      <c r="DM37" s="7"/>
      <c r="DN37" s="7"/>
      <c r="DO37" s="7"/>
      <c r="DP37" s="7"/>
      <c r="DQ37" s="7"/>
      <c r="DR37" s="7"/>
      <c r="DS37" s="7"/>
    </row>
    <row r="38" spans="1:124" ht="15" customHeight="1" thickBot="1">
      <c r="B38" s="16"/>
      <c r="C38" s="81">
        <v>31</v>
      </c>
      <c r="D38" s="106"/>
      <c r="E38" s="106"/>
      <c r="F38" s="108"/>
      <c r="G38" s="106"/>
      <c r="H38" s="107"/>
      <c r="I38" s="141" t="s">
        <v>18</v>
      </c>
      <c r="J38" s="106"/>
      <c r="K38" s="107"/>
      <c r="L38" s="140"/>
      <c r="M38" s="107"/>
      <c r="N38" s="140"/>
      <c r="O38" s="107"/>
      <c r="P38" s="82" t="s">
        <v>88</v>
      </c>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DC38" s="7"/>
      <c r="DD38" s="7"/>
      <c r="DE38" s="7"/>
      <c r="DF38" s="7"/>
      <c r="DG38" s="7"/>
      <c r="DH38" s="7"/>
      <c r="DI38" s="7"/>
      <c r="DJ38" s="7"/>
      <c r="DK38" s="7"/>
      <c r="DL38" s="7"/>
      <c r="DM38" s="7"/>
      <c r="DN38" s="7"/>
      <c r="DO38" s="7"/>
      <c r="DP38" s="7"/>
      <c r="DQ38" s="7"/>
      <c r="DR38" s="7"/>
      <c r="DS38" s="7"/>
    </row>
    <row r="39" spans="1:124" ht="10.5" hidden="1" thickBot="1">
      <c r="A39" s="96"/>
      <c r="B39" s="16"/>
      <c r="C39" s="7"/>
      <c r="D39" s="7">
        <v>7</v>
      </c>
      <c r="E39" s="7">
        <v>8</v>
      </c>
      <c r="F39" s="7">
        <v>9</v>
      </c>
      <c r="G39" s="7">
        <v>10</v>
      </c>
      <c r="H39" s="7">
        <v>11</v>
      </c>
      <c r="I39" s="7">
        <v>12</v>
      </c>
      <c r="J39" s="7">
        <v>1</v>
      </c>
      <c r="K39" s="7">
        <v>2</v>
      </c>
      <c r="L39" s="7">
        <v>3</v>
      </c>
      <c r="M39" s="7">
        <v>4</v>
      </c>
      <c r="N39" s="7">
        <v>5</v>
      </c>
      <c r="O39" s="7">
        <v>6</v>
      </c>
      <c r="P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DC39" s="7"/>
      <c r="DD39" s="7"/>
      <c r="DE39" s="7"/>
      <c r="DF39" s="7"/>
      <c r="DG39" s="7"/>
      <c r="DH39" s="7"/>
      <c r="DI39" s="7"/>
      <c r="DJ39" s="7"/>
      <c r="DK39" s="7"/>
      <c r="DL39" s="7"/>
      <c r="DM39" s="7"/>
      <c r="DN39" s="7"/>
      <c r="DO39" s="7"/>
      <c r="DP39" s="7"/>
      <c r="DQ39" s="7"/>
      <c r="DR39" s="7"/>
      <c r="DS39" s="7"/>
    </row>
    <row r="40" spans="1:124" ht="13" customHeight="1">
      <c r="A40" s="97" t="s">
        <v>91</v>
      </c>
      <c r="B40" s="16"/>
      <c r="C40" s="94" t="s">
        <v>89</v>
      </c>
      <c r="D40" s="109">
        <f t="array" ref="D40">SUM(IF(D8:D38="V",1,IF(D8:D38=".5 V",0.5)))</f>
        <v>0</v>
      </c>
      <c r="E40" s="109">
        <f t="array" ref="E40">SUM(IF(E8:E38="V",1,IF(E8:E38=".5 V",0.5)))</f>
        <v>0</v>
      </c>
      <c r="F40" s="109">
        <f t="array" ref="F40">SUM(IF(F8:F38="V",1,IF(F8:F38=".5 V",0.5)))</f>
        <v>0</v>
      </c>
      <c r="G40" s="109">
        <f t="array" ref="G40">SUM(IF(G8:G38="V",1,IF(G8:G38=".5 V",0.5)))</f>
        <v>0</v>
      </c>
      <c r="H40" s="109">
        <f t="array" ref="H40">SUM(IF(H8:H38="V",1,IF(H8:H38=".5 V",0.5)))</f>
        <v>0</v>
      </c>
      <c r="I40" s="109">
        <f t="array" ref="I40">SUM(IF(I8:I38="V",1,IF(I8:I38=".5 V",0.5)))</f>
        <v>0</v>
      </c>
      <c r="J40" s="109">
        <f t="array" ref="J40">SUM(IF(J8:J38="V",1,IF(J8:J38=".5 V",0.5)))</f>
        <v>0</v>
      </c>
      <c r="K40" s="109">
        <f t="array" ref="K40">SUM(IF(K8:K38="V",1,IF(K8:K38=".5 V",0.5)))</f>
        <v>0</v>
      </c>
      <c r="L40" s="109">
        <f t="array" ref="L40">SUM(IF(L8:L38="V",1,IF(L8:L38=".5 V",0.5)))</f>
        <v>0</v>
      </c>
      <c r="M40" s="109">
        <f t="array" ref="M40">SUM(IF(M8:M38="V",1,IF(M8:M38=".5 V",0.5)))</f>
        <v>0</v>
      </c>
      <c r="N40" s="109">
        <f t="array" ref="N40">SUM(IF(N8:N38="V",1,IF(N8:N38=".5 V",0.5)))</f>
        <v>0</v>
      </c>
      <c r="O40" s="110">
        <f t="array" ref="O40">SUM(IF(O8:O38="V",1,IF(O8:O38=".5 V",0.5)))</f>
        <v>0</v>
      </c>
      <c r="P40" s="111">
        <f>SUM(D40:O40)</f>
        <v>0</v>
      </c>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DC40" s="7"/>
      <c r="DD40" s="7"/>
      <c r="DE40" s="7"/>
      <c r="DF40" s="7"/>
      <c r="DG40" s="7"/>
      <c r="DH40" s="7"/>
      <c r="DI40" s="7"/>
      <c r="DJ40" s="7"/>
      <c r="DK40" s="7"/>
      <c r="DL40" s="7"/>
      <c r="DM40" s="7"/>
      <c r="DN40" s="7"/>
      <c r="DO40" s="7"/>
      <c r="DP40" s="7"/>
      <c r="DQ40" s="7"/>
      <c r="DR40" s="7"/>
      <c r="DS40" s="7"/>
    </row>
    <row r="41" spans="1:124" ht="13" customHeight="1">
      <c r="A41" s="96" t="s">
        <v>92</v>
      </c>
      <c r="B41" s="16"/>
      <c r="C41" s="95" t="s">
        <v>90</v>
      </c>
      <c r="D41" s="112">
        <f t="array" ref="D41">SUM(IF(D8:D38="PD",1,IF(D8:D38=".5 PD",0.5)))</f>
        <v>0</v>
      </c>
      <c r="E41" s="112">
        <f t="array" ref="E41">SUM(IF(E8:E38="PD",1,IF(E8:E38=".5 PD",0.5)))</f>
        <v>0</v>
      </c>
      <c r="F41" s="112">
        <f t="array" ref="F41">SUM(IF(F8:F38="PD",1,IF(F8:F38=".5 PD",0.5)))</f>
        <v>0</v>
      </c>
      <c r="G41" s="112">
        <f t="array" ref="G41">SUM(IF(G8:G38="PD",1,IF(G8:G38=".5 PD",0.5)))</f>
        <v>0</v>
      </c>
      <c r="H41" s="112">
        <f t="array" ref="H41">SUM(IF(H8:H38="PD",1,IF(H8:H38=".5 PD",0.5)))</f>
        <v>0</v>
      </c>
      <c r="I41" s="112">
        <f t="array" ref="I41">SUM(IF(I8:I38="PD",1,IF(I8:I38=".5 PD",0.5)))</f>
        <v>0</v>
      </c>
      <c r="J41" s="112">
        <f t="array" ref="J41">SUM(IF(J8:J38="PD",1,IF(J8:J38=".5 PD",0.5)))</f>
        <v>0</v>
      </c>
      <c r="K41" s="112">
        <f t="array" ref="K41">SUM(IF(K8:K38="PD",1,IF(K8:K38=".5 PD",0.5)))</f>
        <v>0</v>
      </c>
      <c r="L41" s="112">
        <f t="array" ref="L41">SUM(IF(L8:L38="PD",1,IF(L8:L38=".5 PD",0.5)))</f>
        <v>0</v>
      </c>
      <c r="M41" s="112">
        <f t="array" ref="M41">SUM(IF(M8:M38="PD",1,IF(M8:M38=".5 PD",0.5)))</f>
        <v>0</v>
      </c>
      <c r="N41" s="112">
        <f t="array" ref="N41">SUM(IF(N8:N38="PD",1,IF(N8:N38=".5 PD",0.5)))</f>
        <v>0</v>
      </c>
      <c r="O41" s="113">
        <f t="array" ref="O41">SUM(IF(O8:O38="PD",1,IF(O8:O38=".5 PD",0.5)))</f>
        <v>0</v>
      </c>
      <c r="P41" s="114">
        <f>SUM(D41:O41)</f>
        <v>0</v>
      </c>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DC41" s="7"/>
      <c r="DD41" s="7"/>
      <c r="DE41" s="7"/>
      <c r="DF41" s="7"/>
      <c r="DG41" s="7"/>
      <c r="DH41" s="7"/>
      <c r="DI41" s="7"/>
      <c r="DJ41" s="7"/>
      <c r="DK41" s="7"/>
      <c r="DL41" s="7"/>
      <c r="DM41" s="7"/>
      <c r="DN41" s="7"/>
      <c r="DO41" s="7"/>
      <c r="DP41" s="7"/>
      <c r="DQ41" s="7"/>
      <c r="DR41" s="7"/>
      <c r="DS41" s="7"/>
    </row>
    <row r="42" spans="1:124" ht="13" customHeight="1">
      <c r="A42" s="16"/>
      <c r="B42" s="16"/>
      <c r="C42" s="95" t="s">
        <v>115</v>
      </c>
      <c r="D42" s="112">
        <f t="array" ref="D42">SUM(IF(D8:D38="SL",1,IF(D8:D38=".5 SL",0.5)))</f>
        <v>0</v>
      </c>
      <c r="E42" s="112">
        <f t="array" ref="E42">SUM(IF(E8:E38="SL",1,IF(E8:E38=".5 SL",0.5)))</f>
        <v>0</v>
      </c>
      <c r="F42" s="112">
        <f t="array" ref="F42">SUM(IF(F8:F38="SL",1,IF(F8:F38=".5 SL",0.5)))</f>
        <v>0</v>
      </c>
      <c r="G42" s="112">
        <f t="array" ref="G42">SUM(IF(G8:G38="SL",1,IF(G8:G38=".5 SL",0.5)))</f>
        <v>0</v>
      </c>
      <c r="H42" s="112">
        <f t="array" ref="H42">SUM(IF(H8:H38="SL",1,IF(H8:H38=".5 SL",0.5)))</f>
        <v>0</v>
      </c>
      <c r="I42" s="112">
        <f t="array" ref="I42">SUM(IF(I8:I38="SL",1,IF(I8:I38=".5 SL",0.5)))</f>
        <v>0</v>
      </c>
      <c r="J42" s="112">
        <f t="array" ref="J42">SUM(IF(J8:J38="SL",1,IF(J8:J38=".5 SL",0.5)))</f>
        <v>0</v>
      </c>
      <c r="K42" s="112">
        <f t="array" ref="K42">SUM(IF(K8:K38="SL",1,IF(K8:K38=".5 SL",0.5)))</f>
        <v>0</v>
      </c>
      <c r="L42" s="112">
        <f t="array" ref="L42">SUM(IF(L8:L38="SL",1,IF(L8:L38=".5 SL",0.5)))</f>
        <v>0</v>
      </c>
      <c r="M42" s="112">
        <f t="array" ref="M42">SUM(IF(M8:M38="SL",1,IF(M8:M38=".5 SL",0.5)))</f>
        <v>0</v>
      </c>
      <c r="N42" s="112">
        <f t="array" ref="N42">SUM(IF(N8:N38="SL",1,IF(N8:N38=".5 SL",0.5)))</f>
        <v>0</v>
      </c>
      <c r="O42" s="113">
        <f t="array" ref="O42">SUM(IF(O8:O38="SL",1,IF(O8:O38=".5 SL",0.5)))</f>
        <v>0</v>
      </c>
      <c r="P42" s="114">
        <f>SUM(D42:O42)</f>
        <v>0</v>
      </c>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DC42" s="7"/>
      <c r="DD42" s="7"/>
      <c r="DE42" s="7"/>
      <c r="DF42" s="7"/>
      <c r="DG42" s="7"/>
      <c r="DH42" s="7"/>
      <c r="DI42" s="7"/>
      <c r="DJ42" s="7"/>
      <c r="DK42" s="7"/>
      <c r="DL42" s="7"/>
      <c r="DM42" s="7"/>
      <c r="DN42" s="7"/>
      <c r="DO42" s="7"/>
      <c r="DP42" s="7"/>
      <c r="DQ42" s="7"/>
      <c r="DR42" s="7"/>
      <c r="DS42" s="7"/>
    </row>
    <row r="43" spans="1:124" ht="13" customHeight="1" thickBot="1">
      <c r="B43" s="16"/>
      <c r="C43" s="139" t="s">
        <v>113</v>
      </c>
      <c r="D43" s="115">
        <f t="array" ref="D43">IF(SUM((((((IF(D8:D38="OSL 7",7,IF(D8:D38="OSL 4",4,IF(D8:D38="OSL 4.5",4.5,IF(D8:D38="OSL 5",5,IF(D8:D38="OSL 5.5",5.5,IF(D8:D38="OSL 6",6,IF(D8:D38="OSL 6.5",6.5)))))))))))))&gt;56,"Err",SUM((((((IF(D8:D38="OSL 7",7,IF(D8:D38="OSL 4",4,IF(D8:D38="OSL 4.5",4.5,IF(D8:D38="OSL 5",5,IF(D8:D38="OSL 5.5",5.5,IF(D8:D38="OSL 6",6,IF(D8:D38="OSL 6.5",6.5))))))))))))))</f>
        <v>0</v>
      </c>
      <c r="E43" s="115">
        <f t="array" ref="E43">IF(OR(SUM($D$43:D43)+SUM((((((IF(E8:E38="OSL 7",7,IF(E8:E38="OSL 4",4,IF(E8:E38="OSL 4.5",4.5,IF(E8:E38="OSL 5",5,IF(E8:E38="OSL 5.5",5.5,IF(E8:E38="OSL 6",6,IF(E8:E38="OSL 6.5",6.5)))))))))))))&gt;56,D43="Err"),"Err",SUM((((((IF(E8:E38="OSL 7",7,IF(E8:E38="OSL 4",4,IF(E8:E38="OSL 4.5",4.5,IF(E8:E38="OSL 5",5,IF(E8:E38="OSL 5.5",5.5,IF(E8:E38="OSL 6",6,IF(E8:E38="OSL 6.5",6.5))))))))))))))</f>
        <v>0</v>
      </c>
      <c r="F43" s="115">
        <f t="array" ref="F43">IF(OR(SUM($D$43:E43)+SUM((((((IF(F8:F38="OSL 7",7,IF(F8:F38="OSL 4",4,IF(F8:F38="OSL 4.5",4.5,IF(F8:F38="OSL 5",5,IF(F8:F38="OSL 5.5",5.5,IF(F8:F38="OSL 6",6,IF(F8:F38="OSL 6.5",6.5)))))))))))))&gt;56,E43="Err"),"Err",SUM((((((IF(F8:F38="OSL 7",7,IF(F8:F38="OSL 4",4,IF(F8:F38="OSL 4.5",4.5,IF(F8:F38="OSL 5",5,IF(F8:F38="OSL 5.5",5.5,IF(F8:F38="OSL 6",6,IF(F8:F38="OSL 6.5",6.5))))))))))))))</f>
        <v>0</v>
      </c>
      <c r="G43" s="115">
        <f t="array" ref="G43">IF(OR(SUM($D$43:F43)+SUM((((((IF(G8:G38="OSL 7",7,IF(G8:G38="OSL 4",4,IF(G8:G38="OSL 4.5",4.5,IF(G8:G38="OSL 5",5,IF(G8:G38="OSL 5.5",5.5,IF(G8:G38="OSL 6",6,IF(G8:G38="OSL 6.5",6.5)))))))))))))&gt;56,F43="Err"),"Err",SUM((((((IF(G8:G38="OSL 7",7,IF(G8:G38="OSL 4",4,IF(G8:G38="OSL 4.5",4.5,IF(G8:G38="OSL 5",5,IF(G8:G38="OSL 5.5",5.5,IF(G8:G38="OSL 6",6,IF(G8:G38="OSL 6.5",6.5))))))))))))))</f>
        <v>0</v>
      </c>
      <c r="H43" s="115">
        <f t="array" ref="H43">IF(OR(SUM($D$43:G43)+SUM((((((IF(H8:H38="OSL 7",7,IF(H8:H38="OSL 4",4,IF(H8:H38="OSL 4.5",4.5,IF(H8:H38="OSL 5",5,IF(H8:H38="OSL 5.5",5.5,IF(H8:H38="OSL 6",6,IF(H8:H38="OSL 6.5",6.5)))))))))))))&gt;56,G43="Err"),"Err",SUM((((((IF(H8:H38="OSL 7",7,IF(H8:H38="OSL 4",4,IF(H8:H38="OSL 4.5",4.5,IF(H8:H38="OSL 5",5,IF(H8:H38="OSL 5.5",5.5,IF(H8:H38="OSL 6",6,IF(H8:H38="OSL 6.5",6.5))))))))))))))</f>
        <v>0</v>
      </c>
      <c r="I43" s="115">
        <f t="array" ref="I43">IF(OR(SUM($D$43:H43)+SUM((((((IF(I8:I38="OSL 7",7,IF(I8:I38="OSL 4",4,IF(I8:I38="OSL 4.5",4.5,IF(I8:I38="OSL 5",5,IF(I8:I38="OSL 5.5",5.5,IF(I8:I38="OSL 6",6,IF(I8:I38="OSL 6.5",6.5)))))))))))))&gt;56,H43="Err"),"Err",SUM((((((IF(I8:I38="OSL 7",7,IF(I8:I38="OSL 4",4,IF(I8:I38="OSL 4.5",4.5,IF(I8:I38="OSL 5",5,IF(I8:I38="OSL 5.5",5.5,IF(I8:I38="OSL 6",6,IF(I8:I38="OSL 6.5",6.5))))))))))))))</f>
        <v>0</v>
      </c>
      <c r="J43" s="115">
        <f t="array" ref="J43">IF(OR(SUM($D$43:I43)+SUM((((((IF(J8:J38="OSL 7",7,IF(J8:J38="OSL 4",4,IF(J8:J38="OSL 4.5",4.5,IF(J8:J38="OSL 5",5,IF(J8:J38="OSL 5.5",5.5,IF(J8:J38="OSL 6",6,IF(J8:J38="OSL 6.5",6.5)))))))))))))&gt;56,I43="Err"),"Err",SUM((((((IF(J8:J38="OSL 7",7,IF(J8:J38="OSL 4",4,IF(J8:J38="OSL 4.5",4.5,IF(J8:J38="OSL 5",5,IF(J8:J38="OSL 5.5",5.5,IF(J8:J38="OSL 6",6,IF(J8:J38="OSL 6.5",6.5))))))))))))))</f>
        <v>0</v>
      </c>
      <c r="K43" s="115">
        <f t="array" ref="K43">IF(OR(SUM($D$43:J43)+SUM((((((IF(K8:K38="OSL 7",7,IF(K8:K38="OSL 4",4,IF(K8:K38="OSL 4.5",4.5,IF(K8:K38="OSL 5",5,IF(K8:K38="OSL 5.5",5.5,IF(K8:K38="OSL 6",6,IF(K8:K38="OSL 6.5",6.5)))))))))))))&gt;56,J43="Err"),"Err",SUM((((((IF(K8:K38="OSL 7",7,IF(K8:K38="OSL 4",4,IF(K8:K38="OSL 4.5",4.5,IF(K8:K38="OSL 5",5,IF(K8:K38="OSL 5.5",5.5,IF(K8:K38="OSL 6",6,IF(K8:K38="OSL 6.5",6.5))))))))))))))</f>
        <v>0</v>
      </c>
      <c r="L43" s="115">
        <f t="array" ref="L43">IF(OR(SUM($D$43:K43)+SUM((((((IF(L8:L38="OSL 7",7,IF(L8:L38="OSL 4",4,IF(L8:L38="OSL 4.5",4.5,IF(L8:L38="OSL 5",5,IF(L8:L38="OSL 5.5",5.5,IF(L8:L38="OSL 6",6,IF(L8:L38="OSL 6.5",6.5)))))))))))))&gt;56,K43="Err"),"Err",SUM((((((IF(L8:L38="OSL 7",7,IF(L8:L38="OSL 4",4,IF(L8:L38="OSL 4.5",4.5,IF(L8:L38="OSL 5",5,IF(L8:L38="OSL 5.5",5.5,IF(L8:L38="OSL 6",6,IF(L8:L38="OSL 6.5",6.5))))))))))))))</f>
        <v>0</v>
      </c>
      <c r="M43" s="115">
        <f t="array" ref="M43">IF(OR(SUM($D$43:L43)+SUM((((((IF(M8:M38="OSL 7",7,IF(M8:M38="OSL 4",4,IF(M8:M38="OSL 4.5",4.5,IF(M8:M38="OSL 5",5,IF(M8:M38="OSL 5.5",5.5,IF(M8:M38="OSL 6",6,IF(M8:M38="OSL 6.5",6.5)))))))))))))&gt;56,L43="Err"),"Err",SUM((((((IF(M8:M38="OSL 7",7,IF(M8:M38="OSL 4",4,IF(M8:M38="OSL 4.5",4.5,IF(M8:M38="OSL 5",5,IF(M8:M38="OSL 5.5",5.5,IF(M8:M38="OSL 6",6,IF(M8:M38="OSL 6.5",6.5))))))))))))))</f>
        <v>0</v>
      </c>
      <c r="N43" s="115">
        <f t="array" ref="N43">IF(OR(SUM($D$43:M43)+SUM((((((IF(N8:N38="OSL 7",7,IF(N8:N38="OSL 4",4,IF(N8:N38="OSL 4.5",4.5,IF(N8:N38="OSL 5",5,IF(N8:N38="OSL 5.5",5.5,IF(N8:N38="OSL 6",6,IF(N8:N38="OSL 6.5",6.5)))))))))))))&gt;56,M43="Err"),"Err",SUM((((((IF(N8:N38="OSL 7",7,IF(N8:N38="OSL 4",4,IF(N8:N38="OSL 4.5",4.5,IF(N8:N38="OSL 5",5,IF(N8:N38="OSL 5.5",5.5,IF(N8:N38="OSL 6",6,IF(N8:N38="OSL 6.5",6.5))))))))))))))</f>
        <v>0</v>
      </c>
      <c r="O43" s="116">
        <f t="array" ref="O43">IF(OR(SUM($D$43:N43)+SUM((((((IF(O8:O38="OSL 7",7,IF(O8:O38="OSL 4",4,IF(O8:O38="OSL 4.5",4.5,IF(O8:O38="OSL 5",5,IF(O8:O38="OSL 5.5",5.5,IF(O8:O38="OSL 6",6,IF(O8:O38="OSL 6.5",6.5)))))))))))))&gt;56,N43="Err"),"Err",SUM((((((IF(O8:O38="OSL 7",7,IF(O8:O38="OSL 4",4,IF(O8:O38="OSL 4.5",4.5,IF(O8:O38="OSL 5",5,IF(O8:O38="OSL 5.5",5.5,IF(O8:O38="OSL 6",6,IF(O8:O38="OSL 6.5",6.5))))))))))))))</f>
        <v>0</v>
      </c>
      <c r="P43" s="117">
        <f>IF(OR(SUM(D43:O43)&gt;56,O43="Err"),"Err",SUM(D43:O43))</f>
        <v>0</v>
      </c>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DC43" s="7"/>
      <c r="DD43" s="7"/>
      <c r="DE43" s="7"/>
      <c r="DF43" s="7"/>
      <c r="DG43" s="7"/>
      <c r="DH43" s="7"/>
      <c r="DI43" s="7"/>
      <c r="DJ43" s="7"/>
      <c r="DK43" s="7"/>
      <c r="DL43" s="7"/>
      <c r="DM43" s="7"/>
      <c r="DN43" s="7"/>
      <c r="DO43" s="7"/>
      <c r="DP43" s="7"/>
      <c r="DQ43" s="7"/>
      <c r="DR43" s="7"/>
      <c r="DS43" s="7"/>
    </row>
    <row r="44" spans="1:124" ht="13" customHeight="1">
      <c r="A44" s="97" t="s">
        <v>93</v>
      </c>
      <c r="B44" s="16"/>
      <c r="C44" s="17" t="s">
        <v>20</v>
      </c>
      <c r="D44" s="118"/>
      <c r="E44" s="118"/>
      <c r="F44" s="118"/>
      <c r="G44" s="118"/>
      <c r="H44" s="118"/>
      <c r="I44" s="118"/>
      <c r="J44" s="118"/>
      <c r="K44" s="118"/>
      <c r="L44" s="118"/>
      <c r="M44" s="118"/>
      <c r="N44" s="118"/>
      <c r="O44" s="118"/>
      <c r="P44" s="119"/>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DC44" s="7"/>
      <c r="DD44" s="7"/>
      <c r="DE44" s="7"/>
      <c r="DF44" s="7"/>
      <c r="DG44" s="7"/>
      <c r="DH44" s="7"/>
      <c r="DI44" s="7"/>
      <c r="DJ44" s="7"/>
      <c r="DK44" s="7"/>
      <c r="DL44" s="7"/>
      <c r="DM44" s="7"/>
      <c r="DN44" s="7"/>
      <c r="DO44" s="7"/>
      <c r="DP44" s="7"/>
      <c r="DQ44" s="7"/>
      <c r="DR44" s="7"/>
      <c r="DS44" s="7"/>
    </row>
    <row r="45" spans="1:124" ht="13" customHeight="1">
      <c r="A45" s="96" t="s">
        <v>95</v>
      </c>
      <c r="B45" s="16"/>
      <c r="C45" s="17" t="s">
        <v>21</v>
      </c>
      <c r="D45" s="120"/>
      <c r="E45" s="120"/>
      <c r="F45" s="120"/>
      <c r="G45" s="120"/>
      <c r="H45" s="120"/>
      <c r="I45" s="120"/>
      <c r="J45" s="120"/>
      <c r="K45" s="120"/>
      <c r="L45" s="120"/>
      <c r="M45" s="120"/>
      <c r="N45" s="120"/>
      <c r="O45" s="120"/>
      <c r="P45" s="119"/>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DC45" s="7"/>
      <c r="DD45" s="7"/>
      <c r="DE45" s="7"/>
      <c r="DF45" s="7"/>
      <c r="DG45" s="7"/>
      <c r="DH45" s="7"/>
      <c r="DI45" s="7"/>
      <c r="DJ45" s="7"/>
      <c r="DK45" s="7"/>
      <c r="DL45" s="7"/>
      <c r="DM45" s="7"/>
      <c r="DN45" s="7"/>
      <c r="DO45" s="7"/>
      <c r="DP45" s="7"/>
      <c r="DQ45" s="7"/>
      <c r="DR45" s="7"/>
      <c r="DS45" s="7"/>
    </row>
    <row r="46" spans="1:124" ht="12.75" customHeight="1">
      <c r="A46" s="96" t="s">
        <v>92</v>
      </c>
      <c r="B46" s="16"/>
      <c r="C46" s="18" t="s">
        <v>29</v>
      </c>
      <c r="D46" s="121"/>
      <c r="E46" s="121"/>
      <c r="F46" s="121"/>
      <c r="G46" s="121"/>
      <c r="H46" s="121"/>
      <c r="I46" s="121"/>
      <c r="J46" s="121"/>
      <c r="K46" s="121"/>
      <c r="L46" s="121"/>
      <c r="M46" s="121"/>
      <c r="N46" s="121"/>
      <c r="O46" s="121"/>
      <c r="P46" s="122"/>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DC46" s="7"/>
      <c r="DD46" s="7"/>
      <c r="DE46" s="7"/>
      <c r="DF46" s="7"/>
      <c r="DG46" s="7"/>
      <c r="DH46" s="7"/>
      <c r="DI46" s="7"/>
      <c r="DJ46" s="7"/>
      <c r="DK46" s="7"/>
      <c r="DL46" s="7"/>
      <c r="DM46" s="7"/>
      <c r="DN46" s="7"/>
      <c r="DO46" s="7"/>
      <c r="DP46" s="7"/>
      <c r="DQ46" s="7"/>
      <c r="DR46" s="7"/>
      <c r="DS46" s="7"/>
    </row>
    <row r="47" spans="1:124" ht="21.75" customHeight="1" thickBot="1">
      <c r="A47" s="102" t="s">
        <v>100</v>
      </c>
      <c r="B47" s="14"/>
      <c r="C47" s="19"/>
      <c r="D47" s="123" t="s">
        <v>5</v>
      </c>
      <c r="E47" s="123" t="s">
        <v>6</v>
      </c>
      <c r="F47" s="123" t="s">
        <v>7</v>
      </c>
      <c r="G47" s="123" t="s">
        <v>8</v>
      </c>
      <c r="H47" s="123" t="s">
        <v>9</v>
      </c>
      <c r="I47" s="123" t="s">
        <v>10</v>
      </c>
      <c r="J47" s="123" t="s">
        <v>11</v>
      </c>
      <c r="K47" s="123" t="s">
        <v>12</v>
      </c>
      <c r="L47" s="123" t="s">
        <v>13</v>
      </c>
      <c r="M47" s="123" t="s">
        <v>14</v>
      </c>
      <c r="N47" s="123" t="s">
        <v>15</v>
      </c>
      <c r="O47" s="123" t="s">
        <v>16</v>
      </c>
      <c r="P47" s="123" t="s">
        <v>22</v>
      </c>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W47" s="20"/>
      <c r="DC47" s="7"/>
      <c r="DD47" s="7"/>
      <c r="DE47" s="7"/>
      <c r="DF47" s="7"/>
      <c r="DG47" s="7"/>
      <c r="DH47" s="7"/>
      <c r="DI47" s="7"/>
      <c r="DJ47" s="7"/>
      <c r="DK47" s="7"/>
      <c r="DL47" s="7"/>
      <c r="DM47" s="7"/>
      <c r="DN47" s="7"/>
      <c r="DO47" s="7"/>
      <c r="DP47" s="7"/>
      <c r="DQ47" s="7"/>
      <c r="DR47" s="7"/>
      <c r="DS47" s="7"/>
    </row>
    <row r="48" spans="1:124" ht="13" customHeight="1" thickBot="1">
      <c r="A48" s="143" t="s">
        <v>24</v>
      </c>
      <c r="B48" s="21"/>
      <c r="C48" s="22" t="s">
        <v>23</v>
      </c>
      <c r="D48" s="124">
        <f>IF(M3&lt;=DATE(E102-21,7,3),IF(D4&gt;28,28,D4),IF(D4&gt;23,23,D4))</f>
        <v>0</v>
      </c>
      <c r="E48" s="125">
        <f>D51</f>
        <v>0</v>
      </c>
      <c r="F48" s="125">
        <f t="shared" ref="F48:O48" si="0">E51</f>
        <v>0</v>
      </c>
      <c r="G48" s="125">
        <f t="shared" si="0"/>
        <v>0</v>
      </c>
      <c r="H48" s="125">
        <f t="shared" si="0"/>
        <v>0</v>
      </c>
      <c r="I48" s="125">
        <f t="shared" si="0"/>
        <v>0</v>
      </c>
      <c r="J48" s="125">
        <f t="shared" si="0"/>
        <v>0</v>
      </c>
      <c r="K48" s="125">
        <f t="shared" si="0"/>
        <v>0</v>
      </c>
      <c r="L48" s="125">
        <f t="shared" si="0"/>
        <v>0</v>
      </c>
      <c r="M48" s="125">
        <f t="shared" si="0"/>
        <v>0</v>
      </c>
      <c r="N48" s="125">
        <f t="shared" si="0"/>
        <v>0</v>
      </c>
      <c r="O48" s="125">
        <f t="shared" si="0"/>
        <v>0</v>
      </c>
      <c r="P48" s="126">
        <f>IF(M3&lt;=DATE(E102-20,7,3),IF(O51&gt;28,28,O51),IF(O51&gt;23,23,O51))</f>
        <v>0</v>
      </c>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X48" s="5"/>
      <c r="DC48" s="7"/>
      <c r="DD48" s="7"/>
      <c r="DE48" s="7"/>
      <c r="DF48" s="7"/>
      <c r="DG48" s="7"/>
      <c r="DH48" s="7"/>
      <c r="DI48" s="7"/>
      <c r="DJ48" s="7"/>
      <c r="DK48" s="7"/>
      <c r="DL48" s="7"/>
      <c r="DM48" s="7"/>
      <c r="DN48" s="7"/>
      <c r="DO48" s="7"/>
      <c r="DP48" s="7"/>
      <c r="DQ48" s="7"/>
      <c r="DR48" s="7"/>
      <c r="DS48" s="7"/>
      <c r="DT48" s="7"/>
    </row>
    <row r="49" spans="1:123" ht="13" customHeight="1">
      <c r="A49" s="143"/>
      <c r="B49" s="23"/>
      <c r="C49" s="24" t="s">
        <v>25</v>
      </c>
      <c r="D49" s="127">
        <f>IF(OR(D52="Y",ISBLANK($M$3)),0,IF($M$3&lt;=DATE($E$102-20,7,3),28/12,D76))</f>
        <v>0</v>
      </c>
      <c r="E49" s="127">
        <f t="shared" ref="E49:O49" si="1">IF(OR(E52="Y",ISBLANK($M$3)),0,IF($M$3&lt;=DATE($E$102-20,7,3),28/12,E76))</f>
        <v>0</v>
      </c>
      <c r="F49" s="127">
        <f t="shared" si="1"/>
        <v>0</v>
      </c>
      <c r="G49" s="127">
        <f t="shared" si="1"/>
        <v>0</v>
      </c>
      <c r="H49" s="127">
        <f t="shared" si="1"/>
        <v>0</v>
      </c>
      <c r="I49" s="127">
        <f t="shared" si="1"/>
        <v>0</v>
      </c>
      <c r="J49" s="127">
        <f t="shared" si="1"/>
        <v>0</v>
      </c>
      <c r="K49" s="127">
        <f t="shared" si="1"/>
        <v>0</v>
      </c>
      <c r="L49" s="127">
        <f t="shared" si="1"/>
        <v>0</v>
      </c>
      <c r="M49" s="127">
        <f t="shared" si="1"/>
        <v>0</v>
      </c>
      <c r="N49" s="127">
        <f t="shared" si="1"/>
        <v>0</v>
      </c>
      <c r="O49" s="127">
        <f t="shared" si="1"/>
        <v>0</v>
      </c>
      <c r="P49" s="128"/>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DC49" s="7"/>
      <c r="DD49" s="7"/>
      <c r="DE49" s="7"/>
      <c r="DF49" s="7"/>
      <c r="DG49" s="7"/>
      <c r="DH49" s="7"/>
      <c r="DI49" s="7"/>
      <c r="DJ49" s="7"/>
      <c r="DK49" s="7"/>
      <c r="DL49" s="7"/>
      <c r="DM49" s="7"/>
      <c r="DN49" s="7"/>
      <c r="DO49" s="7"/>
      <c r="DP49" s="7"/>
      <c r="DQ49" s="7"/>
      <c r="DR49" s="7"/>
      <c r="DS49" s="7"/>
    </row>
    <row r="50" spans="1:123" ht="13" customHeight="1">
      <c r="A50" s="143"/>
      <c r="B50" s="23"/>
      <c r="C50" s="24" t="s">
        <v>26</v>
      </c>
      <c r="D50" s="129">
        <f>D40</f>
        <v>0</v>
      </c>
      <c r="E50" s="129">
        <f t="shared" ref="E50:O50" si="2">E40</f>
        <v>0</v>
      </c>
      <c r="F50" s="129">
        <f t="shared" si="2"/>
        <v>0</v>
      </c>
      <c r="G50" s="129">
        <f t="shared" si="2"/>
        <v>0</v>
      </c>
      <c r="H50" s="129">
        <f t="shared" si="2"/>
        <v>0</v>
      </c>
      <c r="I50" s="129">
        <f t="shared" si="2"/>
        <v>0</v>
      </c>
      <c r="J50" s="129">
        <f t="shared" si="2"/>
        <v>0</v>
      </c>
      <c r="K50" s="129">
        <f t="shared" si="2"/>
        <v>0</v>
      </c>
      <c r="L50" s="129">
        <f t="shared" si="2"/>
        <v>0</v>
      </c>
      <c r="M50" s="129">
        <f t="shared" si="2"/>
        <v>0</v>
      </c>
      <c r="N50" s="129">
        <f t="shared" si="2"/>
        <v>0</v>
      </c>
      <c r="O50" s="129">
        <f t="shared" si="2"/>
        <v>0</v>
      </c>
      <c r="P50" s="128"/>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DC50" s="7"/>
      <c r="DD50" s="7"/>
      <c r="DE50" s="7"/>
      <c r="DF50" s="7"/>
      <c r="DG50" s="7"/>
      <c r="DH50" s="7"/>
      <c r="DI50" s="7"/>
      <c r="DJ50" s="7"/>
      <c r="DK50" s="7"/>
      <c r="DL50" s="7"/>
      <c r="DM50" s="7"/>
      <c r="DN50" s="7"/>
      <c r="DO50" s="7"/>
      <c r="DP50" s="7"/>
      <c r="DQ50" s="7"/>
      <c r="DR50" s="7"/>
      <c r="DS50" s="7"/>
    </row>
    <row r="51" spans="1:123" ht="13" customHeight="1">
      <c r="A51" s="135"/>
      <c r="B51" s="23"/>
      <c r="C51" s="98" t="s">
        <v>27</v>
      </c>
      <c r="D51" s="130">
        <f>D48+D49-D50</f>
        <v>0</v>
      </c>
      <c r="E51" s="130">
        <f t="shared" ref="E51:O51" si="3">E48+E49-E50</f>
        <v>0</v>
      </c>
      <c r="F51" s="130">
        <f t="shared" si="3"/>
        <v>0</v>
      </c>
      <c r="G51" s="130">
        <f t="shared" si="3"/>
        <v>0</v>
      </c>
      <c r="H51" s="130">
        <f t="shared" si="3"/>
        <v>0</v>
      </c>
      <c r="I51" s="130">
        <f t="shared" si="3"/>
        <v>0</v>
      </c>
      <c r="J51" s="130">
        <f t="shared" si="3"/>
        <v>0</v>
      </c>
      <c r="K51" s="130">
        <f t="shared" si="3"/>
        <v>0</v>
      </c>
      <c r="L51" s="130">
        <f t="shared" si="3"/>
        <v>0</v>
      </c>
      <c r="M51" s="130">
        <f t="shared" si="3"/>
        <v>0</v>
      </c>
      <c r="N51" s="130">
        <f t="shared" si="3"/>
        <v>0</v>
      </c>
      <c r="O51" s="130">
        <f t="shared" si="3"/>
        <v>0</v>
      </c>
      <c r="P51" s="128"/>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DC51" s="7"/>
      <c r="DD51" s="7"/>
      <c r="DE51" s="7"/>
      <c r="DF51" s="7"/>
      <c r="DG51" s="7"/>
      <c r="DH51" s="7"/>
      <c r="DI51" s="7"/>
      <c r="DJ51" s="7"/>
      <c r="DK51" s="7"/>
      <c r="DL51" s="7"/>
      <c r="DM51" s="7"/>
      <c r="DN51" s="7"/>
      <c r="DO51" s="7"/>
      <c r="DP51" s="7"/>
      <c r="DQ51" s="7"/>
      <c r="DR51" s="7"/>
      <c r="DS51" s="7"/>
    </row>
    <row r="52" spans="1:123" ht="11.25" hidden="1" customHeight="1">
      <c r="A52" s="135"/>
      <c r="B52" s="23"/>
      <c r="C52" s="26" t="s">
        <v>32</v>
      </c>
      <c r="D52" s="131" t="str">
        <f>D59</f>
        <v>N</v>
      </c>
      <c r="E52" s="131" t="str">
        <f t="shared" ref="E52:O52" si="4">E59</f>
        <v>N</v>
      </c>
      <c r="F52" s="131" t="str">
        <f t="shared" si="4"/>
        <v>N</v>
      </c>
      <c r="G52" s="131" t="str">
        <f t="shared" si="4"/>
        <v>N</v>
      </c>
      <c r="H52" s="131" t="str">
        <f t="shared" si="4"/>
        <v>N</v>
      </c>
      <c r="I52" s="131" t="str">
        <f t="shared" si="4"/>
        <v>N</v>
      </c>
      <c r="J52" s="131" t="str">
        <f t="shared" si="4"/>
        <v>N</v>
      </c>
      <c r="K52" s="131" t="str">
        <f t="shared" si="4"/>
        <v>N</v>
      </c>
      <c r="L52" s="131" t="str">
        <f t="shared" si="4"/>
        <v>N</v>
      </c>
      <c r="M52" s="131" t="str">
        <f t="shared" si="4"/>
        <v>N</v>
      </c>
      <c r="N52" s="131" t="str">
        <f t="shared" si="4"/>
        <v>N</v>
      </c>
      <c r="O52" s="131" t="str">
        <f t="shared" si="4"/>
        <v>N</v>
      </c>
      <c r="P52" s="128"/>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DC52" s="7"/>
      <c r="DD52" s="7"/>
      <c r="DE52" s="7"/>
      <c r="DF52" s="7"/>
      <c r="DG52" s="7"/>
      <c r="DH52" s="7"/>
      <c r="DI52" s="7"/>
      <c r="DJ52" s="7"/>
      <c r="DK52" s="7"/>
      <c r="DL52" s="7"/>
      <c r="DM52" s="7"/>
      <c r="DN52" s="7"/>
      <c r="DO52" s="7"/>
      <c r="DP52" s="7"/>
      <c r="DQ52" s="7"/>
      <c r="DR52" s="7"/>
      <c r="DS52" s="7"/>
    </row>
    <row r="53" spans="1:123" ht="11.25" customHeight="1" thickBot="1">
      <c r="A53" s="102" t="s">
        <v>101</v>
      </c>
      <c r="C53" s="19"/>
      <c r="D53" s="132"/>
      <c r="E53" s="132"/>
      <c r="F53" s="132"/>
      <c r="G53" s="132"/>
      <c r="H53" s="132"/>
      <c r="I53" s="132"/>
      <c r="J53" s="132"/>
      <c r="K53" s="132"/>
      <c r="L53" s="132"/>
      <c r="M53" s="132"/>
      <c r="N53" s="132"/>
      <c r="O53" s="132"/>
      <c r="P53" s="123" t="s">
        <v>22</v>
      </c>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DC53" s="7"/>
      <c r="DD53" s="7"/>
      <c r="DE53" s="7"/>
      <c r="DF53" s="7"/>
      <c r="DG53" s="7"/>
      <c r="DH53" s="7"/>
      <c r="DI53" s="7"/>
      <c r="DJ53" s="7"/>
      <c r="DK53" s="7"/>
      <c r="DL53" s="7"/>
      <c r="DM53" s="7"/>
      <c r="DN53" s="7"/>
      <c r="DO53" s="7"/>
      <c r="DP53" s="7"/>
      <c r="DQ53" s="7"/>
      <c r="DR53" s="7"/>
      <c r="DS53" s="7"/>
    </row>
    <row r="54" spans="1:123" ht="13" customHeight="1" thickBot="1">
      <c r="A54" s="143" t="s">
        <v>30</v>
      </c>
      <c r="B54" s="21"/>
      <c r="C54" s="22" t="s">
        <v>23</v>
      </c>
      <c r="D54" s="124">
        <f>IF(O4&lt;=3,O4,3)</f>
        <v>0</v>
      </c>
      <c r="E54" s="125">
        <f>D57</f>
        <v>0</v>
      </c>
      <c r="F54" s="125">
        <f t="shared" ref="F54:O54" si="5">E57</f>
        <v>0</v>
      </c>
      <c r="G54" s="125">
        <f t="shared" si="5"/>
        <v>0</v>
      </c>
      <c r="H54" s="125">
        <f t="shared" si="5"/>
        <v>0</v>
      </c>
      <c r="I54" s="125">
        <f t="shared" si="5"/>
        <v>0</v>
      </c>
      <c r="J54" s="125">
        <f t="shared" si="5"/>
        <v>0</v>
      </c>
      <c r="K54" s="125">
        <f t="shared" si="5"/>
        <v>0</v>
      </c>
      <c r="L54" s="125">
        <f t="shared" si="5"/>
        <v>0</v>
      </c>
      <c r="M54" s="125">
        <f t="shared" si="5"/>
        <v>0</v>
      </c>
      <c r="N54" s="125">
        <f t="shared" si="5"/>
        <v>0</v>
      </c>
      <c r="O54" s="125">
        <f t="shared" si="5"/>
        <v>0</v>
      </c>
      <c r="P54" s="126">
        <f>O57</f>
        <v>0</v>
      </c>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DC54" s="7"/>
      <c r="DD54" s="7"/>
      <c r="DE54" s="7"/>
      <c r="DF54" s="7"/>
      <c r="DG54" s="7"/>
      <c r="DH54" s="7"/>
      <c r="DI54" s="7"/>
      <c r="DJ54" s="7"/>
      <c r="DK54" s="7"/>
      <c r="DL54" s="7"/>
      <c r="DM54" s="7"/>
      <c r="DN54" s="7"/>
      <c r="DO54" s="7"/>
      <c r="DP54" s="7"/>
      <c r="DQ54" s="7"/>
      <c r="DR54" s="7"/>
      <c r="DS54" s="7"/>
    </row>
    <row r="55" spans="1:123" ht="13" customHeight="1">
      <c r="A55" s="143"/>
      <c r="B55" s="23"/>
      <c r="C55" s="24" t="s">
        <v>25</v>
      </c>
      <c r="D55" s="127">
        <f>IF(ISBLANK($M$3),0,IF(A76&gt;=0,D91-D114,0))</f>
        <v>0</v>
      </c>
      <c r="E55" s="127">
        <f>IF(ISBLANK($M$3),0,IF(A76+1&gt;=0,E91-E114,0))</f>
        <v>0</v>
      </c>
      <c r="F55" s="127">
        <f>IF(ISBLANK($M$3),0,IF(A76+2&gt;=0,F91-F114,0))</f>
        <v>0</v>
      </c>
      <c r="G55" s="127">
        <f>IF(ISBLANK($M$3),0,IF(A76+3&gt;=0,G91-G114,0))</f>
        <v>0</v>
      </c>
      <c r="H55" s="127">
        <f>IF(ISBLANK($M$3),0,IF(A76+4&gt;=0,H91-H114,0))</f>
        <v>0</v>
      </c>
      <c r="I55" s="127">
        <f>IF(ISBLANK($M$3),0,IF(A76+5&gt;=0,I91-I114,0))</f>
        <v>0</v>
      </c>
      <c r="J55" s="127">
        <f>IF(ISBLANK($M$3),0,IF(A76+6&gt;=0,J91-J114,0))</f>
        <v>0</v>
      </c>
      <c r="K55" s="127">
        <f>IF(ISBLANK($M$3),0,IF(A76+7&gt;=0,K91-K114,0))</f>
        <v>0</v>
      </c>
      <c r="L55" s="127">
        <f>IF(ISBLANK($M$3),0,IF(A76+8&gt;=0,L91-L114,0))</f>
        <v>0</v>
      </c>
      <c r="M55" s="127">
        <f>IF(ISBLANK($M$3),0,IF(A76+9&gt;=0,M91-M114,0))</f>
        <v>0</v>
      </c>
      <c r="N55" s="127">
        <f>IF(ISBLANK($M$3),0,IF(A76+10&gt;=0,N91-N114,0))</f>
        <v>0</v>
      </c>
      <c r="O55" s="127">
        <f>IF(ISBLANK($M$3),0,IF(A76+11&gt;=0,O91-O114,0))</f>
        <v>0</v>
      </c>
      <c r="P55" s="133"/>
    </row>
    <row r="56" spans="1:123" ht="13" customHeight="1">
      <c r="A56" s="143"/>
      <c r="B56" s="23"/>
      <c r="C56" s="24" t="s">
        <v>26</v>
      </c>
      <c r="D56" s="129">
        <f>D41</f>
        <v>0</v>
      </c>
      <c r="E56" s="129">
        <f t="shared" ref="E56:O56" si="6">E41</f>
        <v>0</v>
      </c>
      <c r="F56" s="129">
        <f t="shared" si="6"/>
        <v>0</v>
      </c>
      <c r="G56" s="129">
        <f t="shared" si="6"/>
        <v>0</v>
      </c>
      <c r="H56" s="129">
        <f t="shared" si="6"/>
        <v>0</v>
      </c>
      <c r="I56" s="129">
        <f t="shared" si="6"/>
        <v>0</v>
      </c>
      <c r="J56" s="129">
        <f t="shared" si="6"/>
        <v>0</v>
      </c>
      <c r="K56" s="129">
        <f t="shared" si="6"/>
        <v>0</v>
      </c>
      <c r="L56" s="129">
        <f t="shared" si="6"/>
        <v>0</v>
      </c>
      <c r="M56" s="129">
        <f t="shared" si="6"/>
        <v>0</v>
      </c>
      <c r="N56" s="129">
        <f t="shared" si="6"/>
        <v>0</v>
      </c>
      <c r="O56" s="129">
        <f t="shared" si="6"/>
        <v>0</v>
      </c>
      <c r="P56" s="133"/>
    </row>
    <row r="57" spans="1:123" ht="13" customHeight="1">
      <c r="A57" s="143"/>
      <c r="B57" s="23"/>
      <c r="C57" s="98" t="s">
        <v>27</v>
      </c>
      <c r="D57" s="130">
        <f t="shared" ref="D57:O57" si="7">IF(D54+D55-D56&gt;=3,3,D54+D55-D56)</f>
        <v>0</v>
      </c>
      <c r="E57" s="130">
        <f t="shared" si="7"/>
        <v>0</v>
      </c>
      <c r="F57" s="130">
        <f t="shared" si="7"/>
        <v>0</v>
      </c>
      <c r="G57" s="130">
        <f t="shared" si="7"/>
        <v>0</v>
      </c>
      <c r="H57" s="130">
        <f t="shared" si="7"/>
        <v>0</v>
      </c>
      <c r="I57" s="130">
        <f t="shared" si="7"/>
        <v>0</v>
      </c>
      <c r="J57" s="130">
        <f t="shared" si="7"/>
        <v>0</v>
      </c>
      <c r="K57" s="130">
        <f t="shared" si="7"/>
        <v>0</v>
      </c>
      <c r="L57" s="130">
        <f t="shared" si="7"/>
        <v>0</v>
      </c>
      <c r="M57" s="130">
        <f t="shared" si="7"/>
        <v>0</v>
      </c>
      <c r="N57" s="130">
        <f t="shared" si="7"/>
        <v>0</v>
      </c>
      <c r="O57" s="130">
        <f t="shared" si="7"/>
        <v>0</v>
      </c>
      <c r="P57" s="133"/>
    </row>
    <row r="58" spans="1:123" ht="12.75" customHeight="1">
      <c r="A58" s="138" t="s">
        <v>102</v>
      </c>
      <c r="B58" s="23"/>
      <c r="C58" s="91"/>
      <c r="D58" s="134"/>
      <c r="E58" s="134"/>
      <c r="F58" s="134"/>
      <c r="G58" s="134"/>
      <c r="H58" s="134"/>
      <c r="I58" s="134"/>
      <c r="J58" s="134"/>
      <c r="K58" s="134"/>
      <c r="L58" s="134"/>
      <c r="M58" s="134"/>
      <c r="N58" s="134"/>
      <c r="O58" s="134"/>
      <c r="P58" s="133"/>
    </row>
    <row r="59" spans="1:123" ht="12.75" customHeight="1">
      <c r="A59" s="143" t="s">
        <v>105</v>
      </c>
      <c r="B59" s="23"/>
      <c r="C59" s="137" t="s">
        <v>32</v>
      </c>
      <c r="D59" s="131" t="s">
        <v>31</v>
      </c>
      <c r="E59" s="131" t="s">
        <v>31</v>
      </c>
      <c r="F59" s="131" t="s">
        <v>31</v>
      </c>
      <c r="G59" s="131" t="s">
        <v>31</v>
      </c>
      <c r="H59" s="131" t="s">
        <v>31</v>
      </c>
      <c r="I59" s="131" t="s">
        <v>31</v>
      </c>
      <c r="J59" s="131" t="s">
        <v>31</v>
      </c>
      <c r="K59" s="131" t="s">
        <v>31</v>
      </c>
      <c r="L59" s="131" t="s">
        <v>31</v>
      </c>
      <c r="M59" s="131" t="s">
        <v>31</v>
      </c>
      <c r="N59" s="131" t="s">
        <v>31</v>
      </c>
      <c r="O59" s="131" t="s">
        <v>31</v>
      </c>
      <c r="P59" s="128"/>
    </row>
    <row r="60" spans="1:123">
      <c r="A60" s="143"/>
      <c r="B60" s="23"/>
      <c r="C60" s="19"/>
      <c r="P60" s="4"/>
    </row>
    <row r="61" spans="1:123" ht="11.25" customHeight="1">
      <c r="A61" s="143"/>
      <c r="B61" s="21"/>
      <c r="C61" s="150" t="s">
        <v>94</v>
      </c>
      <c r="D61" s="151"/>
      <c r="E61" s="151"/>
      <c r="F61" s="151"/>
      <c r="G61" s="151"/>
      <c r="H61" s="151"/>
      <c r="I61" s="151"/>
      <c r="J61" s="151"/>
      <c r="K61" s="151"/>
      <c r="L61" s="151"/>
      <c r="M61" s="151"/>
      <c r="N61" s="151"/>
      <c r="O61" s="151"/>
      <c r="P61" s="152"/>
    </row>
    <row r="62" spans="1:123" ht="11.25" customHeight="1">
      <c r="A62" s="143"/>
      <c r="B62" s="27"/>
      <c r="C62" s="153"/>
      <c r="D62" s="154"/>
      <c r="E62" s="154"/>
      <c r="F62" s="154"/>
      <c r="G62" s="154"/>
      <c r="H62" s="154"/>
      <c r="I62" s="154"/>
      <c r="J62" s="154"/>
      <c r="K62" s="154"/>
      <c r="L62" s="154"/>
      <c r="M62" s="154"/>
      <c r="N62" s="154"/>
      <c r="O62" s="154"/>
      <c r="P62" s="155"/>
    </row>
    <row r="63" spans="1:123" ht="11.25" customHeight="1">
      <c r="A63" s="143"/>
      <c r="B63" s="27"/>
      <c r="C63" s="153"/>
      <c r="D63" s="154"/>
      <c r="E63" s="154"/>
      <c r="F63" s="154"/>
      <c r="G63" s="154"/>
      <c r="H63" s="154"/>
      <c r="I63" s="154"/>
      <c r="J63" s="154"/>
      <c r="K63" s="154"/>
      <c r="L63" s="154"/>
      <c r="M63" s="154"/>
      <c r="N63" s="154"/>
      <c r="O63" s="154"/>
      <c r="P63" s="155"/>
    </row>
    <row r="64" spans="1:123" ht="11.25" customHeight="1">
      <c r="A64" s="135"/>
      <c r="B64" s="27"/>
      <c r="C64" s="153"/>
      <c r="D64" s="154"/>
      <c r="E64" s="154"/>
      <c r="F64" s="154"/>
      <c r="G64" s="154"/>
      <c r="H64" s="154"/>
      <c r="I64" s="154"/>
      <c r="J64" s="154"/>
      <c r="K64" s="154"/>
      <c r="L64" s="154"/>
      <c r="M64" s="154"/>
      <c r="N64" s="154"/>
      <c r="O64" s="154"/>
      <c r="P64" s="155"/>
    </row>
    <row r="65" spans="1:131" ht="9" customHeight="1">
      <c r="A65" s="136"/>
      <c r="B65" s="27"/>
      <c r="C65" s="156"/>
      <c r="D65" s="157"/>
      <c r="E65" s="157"/>
      <c r="F65" s="157"/>
      <c r="G65" s="157"/>
      <c r="H65" s="157"/>
      <c r="I65" s="157"/>
      <c r="J65" s="157"/>
      <c r="K65" s="157"/>
      <c r="L65" s="157"/>
      <c r="M65" s="157"/>
      <c r="N65" s="157"/>
      <c r="O65" s="157"/>
      <c r="P65" s="158"/>
    </row>
    <row r="66" spans="1:131" s="8" customFormat="1" ht="10.5" hidden="1" customHeight="1">
      <c r="C66" s="19"/>
      <c r="D66" s="3"/>
      <c r="E66" s="3"/>
      <c r="F66" s="3"/>
      <c r="G66" s="3"/>
      <c r="H66" s="3"/>
      <c r="I66" s="3"/>
      <c r="J66" s="3"/>
      <c r="K66" s="3"/>
      <c r="L66" s="3"/>
      <c r="M66" s="3"/>
      <c r="N66" s="3"/>
      <c r="O66" s="3"/>
      <c r="P66" s="3"/>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row>
    <row r="67" spans="1:131" s="8" customFormat="1" ht="10.5" hidden="1" customHeight="1">
      <c r="C67" s="19"/>
      <c r="D67" s="3"/>
      <c r="E67" s="3"/>
      <c r="F67" s="3"/>
      <c r="G67" s="3"/>
      <c r="H67" s="3"/>
      <c r="I67" s="3"/>
      <c r="J67" s="3"/>
      <c r="K67" s="3"/>
      <c r="L67" s="3"/>
      <c r="M67" s="3"/>
      <c r="N67" s="3"/>
      <c r="O67" s="3"/>
      <c r="P67" s="3"/>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row>
    <row r="68" spans="1:131" s="8" customFormat="1" hidden="1">
      <c r="A68" s="7"/>
      <c r="B68" s="7"/>
      <c r="C68" s="28"/>
      <c r="D68" s="5"/>
      <c r="E68" s="5"/>
      <c r="F68" s="5"/>
      <c r="G68" s="5"/>
      <c r="H68" s="5"/>
      <c r="I68" s="5"/>
      <c r="J68" s="5"/>
      <c r="K68" s="5"/>
      <c r="L68" s="5"/>
      <c r="M68" s="5"/>
      <c r="N68" s="5"/>
      <c r="O68" s="5"/>
      <c r="P68" s="6"/>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row>
    <row r="69" spans="1:131" s="8" customFormat="1" hidden="1">
      <c r="A69" s="7"/>
      <c r="B69" s="7"/>
      <c r="C69" s="28"/>
      <c r="D69" s="42"/>
      <c r="E69" s="5"/>
      <c r="F69" s="5"/>
      <c r="G69" s="5"/>
      <c r="H69" s="5"/>
      <c r="I69" s="5"/>
      <c r="J69" s="5"/>
      <c r="K69" s="5"/>
      <c r="L69" s="3"/>
      <c r="M69" s="3"/>
      <c r="N69" s="3"/>
      <c r="O69" s="3"/>
      <c r="P69" s="6"/>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row>
    <row r="70" spans="1:131" s="8" customFormat="1" hidden="1">
      <c r="A70" s="7"/>
      <c r="B70" s="7"/>
      <c r="C70" s="41"/>
      <c r="D70" s="5"/>
      <c r="E70" s="5"/>
      <c r="F70" s="5"/>
      <c r="G70" s="5"/>
      <c r="H70" s="5"/>
      <c r="I70" s="5"/>
      <c r="J70" s="5"/>
      <c r="K70" s="5"/>
      <c r="L70" s="3"/>
      <c r="M70" s="3"/>
      <c r="N70" s="3"/>
      <c r="O70" s="3"/>
      <c r="P70" s="6"/>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31"/>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row>
    <row r="71" spans="1:131" s="8" customFormat="1" ht="10.5" hidden="1" thickBot="1">
      <c r="A71" s="88"/>
      <c r="B71" s="7"/>
      <c r="C71" s="41"/>
      <c r="D71" s="5"/>
      <c r="E71" s="5"/>
      <c r="F71" s="5"/>
      <c r="G71" s="5"/>
      <c r="H71" s="5"/>
      <c r="I71" s="5"/>
      <c r="J71" s="5"/>
      <c r="K71" s="5"/>
      <c r="L71" s="3"/>
      <c r="M71" s="3"/>
      <c r="N71" s="3"/>
      <c r="O71" s="3"/>
      <c r="P71" s="6"/>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row>
    <row r="72" spans="1:131" s="8" customFormat="1" ht="23.25" hidden="1" customHeight="1" thickBot="1">
      <c r="A72" s="71" t="s">
        <v>44</v>
      </c>
      <c r="B72" s="44"/>
      <c r="C72" s="45"/>
      <c r="D72" s="44"/>
      <c r="E72" s="44"/>
      <c r="F72" s="44"/>
      <c r="G72" s="44"/>
      <c r="H72" s="44"/>
      <c r="I72" s="44"/>
      <c r="J72" s="44"/>
      <c r="K72" s="44"/>
      <c r="L72" s="44"/>
      <c r="M72" s="44"/>
      <c r="N72" s="44"/>
      <c r="O72" s="44"/>
      <c r="P72" s="46"/>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row>
    <row r="73" spans="1:131" s="8" customFormat="1" ht="10.5" hidden="1">
      <c r="A73" s="47"/>
      <c r="B73" s="7"/>
      <c r="C73" s="48"/>
      <c r="D73" s="5"/>
      <c r="E73" s="5"/>
      <c r="F73" s="5"/>
      <c r="G73" s="5"/>
      <c r="H73" s="5"/>
      <c r="I73" s="5"/>
      <c r="J73" s="5"/>
      <c r="K73" s="5"/>
      <c r="L73" s="6"/>
      <c r="M73" s="6"/>
      <c r="N73" s="6"/>
      <c r="O73" s="6"/>
      <c r="P73" s="49"/>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row>
    <row r="74" spans="1:131" s="8" customFormat="1" ht="10.5" hidden="1">
      <c r="A74" s="47"/>
      <c r="B74" s="7"/>
      <c r="C74" s="29"/>
      <c r="D74" s="7" t="s">
        <v>55</v>
      </c>
      <c r="E74" s="7"/>
      <c r="F74" s="7"/>
      <c r="G74" s="7"/>
      <c r="H74" s="7"/>
      <c r="I74" s="7"/>
      <c r="J74" s="7"/>
      <c r="K74" s="7"/>
      <c r="L74" s="7"/>
      <c r="M74" s="7"/>
      <c r="N74" s="7"/>
      <c r="O74" s="7"/>
      <c r="P74" s="49"/>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row>
    <row r="75" spans="1:131" s="8" customFormat="1" ht="10.5" hidden="1">
      <c r="A75" s="50" t="s">
        <v>69</v>
      </c>
      <c r="B75" s="7"/>
      <c r="C75" s="29"/>
      <c r="D75" s="51" t="s">
        <v>45</v>
      </c>
      <c r="E75" s="51" t="s">
        <v>48</v>
      </c>
      <c r="F75" s="51" t="s">
        <v>49</v>
      </c>
      <c r="G75" s="51" t="s">
        <v>50</v>
      </c>
      <c r="H75" s="51" t="s">
        <v>51</v>
      </c>
      <c r="I75" s="51" t="s">
        <v>52</v>
      </c>
      <c r="J75" s="51" t="s">
        <v>45</v>
      </c>
      <c r="K75" s="51" t="s">
        <v>46</v>
      </c>
      <c r="L75" s="51" t="s">
        <v>47</v>
      </c>
      <c r="M75" s="51" t="s">
        <v>48</v>
      </c>
      <c r="N75" s="51" t="s">
        <v>47</v>
      </c>
      <c r="O75" s="51" t="s">
        <v>45</v>
      </c>
      <c r="P75" s="49"/>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row>
    <row r="76" spans="1:131" s="8" customFormat="1" ht="10.5" hidden="1">
      <c r="A76" s="52">
        <f>12*(E102-E104)+(D102-D104)</f>
        <v>6</v>
      </c>
      <c r="B76" s="7"/>
      <c r="C76" s="29"/>
      <c r="D76" s="75">
        <f>IF($M$3&lt;=D84,2,0)</f>
        <v>2</v>
      </c>
      <c r="E76" s="75">
        <f t="shared" ref="E76:N76" si="8">IF($M$3&lt;=E84,2,0)</f>
        <v>2</v>
      </c>
      <c r="F76" s="75">
        <f t="shared" si="8"/>
        <v>2</v>
      </c>
      <c r="G76" s="75">
        <f t="shared" si="8"/>
        <v>2</v>
      </c>
      <c r="H76" s="75">
        <f t="shared" si="8"/>
        <v>2</v>
      </c>
      <c r="I76" s="75">
        <f t="shared" si="8"/>
        <v>2</v>
      </c>
      <c r="J76" s="75">
        <f t="shared" si="8"/>
        <v>2</v>
      </c>
      <c r="K76" s="75">
        <f t="shared" si="8"/>
        <v>2</v>
      </c>
      <c r="L76" s="75">
        <f t="shared" si="8"/>
        <v>2</v>
      </c>
      <c r="M76" s="75">
        <f t="shared" si="8"/>
        <v>2</v>
      </c>
      <c r="N76" s="75">
        <f t="shared" si="8"/>
        <v>2</v>
      </c>
      <c r="O76" s="75">
        <f>IF($M$3&lt;=O84,IF(SUM(D49:N49)&lt;22,2,1),0)</f>
        <v>2</v>
      </c>
      <c r="P76" s="49"/>
      <c r="Q76" s="7"/>
      <c r="R76" s="7"/>
      <c r="S76" s="75"/>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row>
    <row r="77" spans="1:131" s="8" customFormat="1" ht="10.5" hidden="1">
      <c r="A77" s="52"/>
      <c r="B77" s="7"/>
      <c r="C77" s="29"/>
      <c r="D77" s="75"/>
      <c r="E77" s="75"/>
      <c r="F77" s="75"/>
      <c r="G77" s="75"/>
      <c r="H77" s="75"/>
      <c r="I77" s="75"/>
      <c r="J77" s="75"/>
      <c r="K77" s="75"/>
      <c r="L77" s="75"/>
      <c r="M77" s="75"/>
      <c r="N77" s="75"/>
      <c r="O77" s="75"/>
      <c r="P77" s="49"/>
      <c r="Q77" s="7"/>
      <c r="R77" s="7"/>
      <c r="S77" s="75"/>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row>
    <row r="78" spans="1:131" s="8" customFormat="1" ht="10.5" hidden="1">
      <c r="A78" s="52"/>
      <c r="B78" s="7"/>
      <c r="C78" s="86" t="s">
        <v>85</v>
      </c>
      <c r="D78" s="92"/>
      <c r="E78" s="92"/>
      <c r="F78" s="92"/>
      <c r="G78" s="92"/>
      <c r="H78" s="92"/>
      <c r="I78" s="92"/>
      <c r="J78" s="92"/>
      <c r="K78" s="92"/>
      <c r="L78" s="92"/>
      <c r="M78" s="92"/>
      <c r="N78" s="92"/>
      <c r="O78" s="92"/>
      <c r="P78" s="49"/>
      <c r="Q78" s="7"/>
      <c r="R78" s="7"/>
      <c r="S78" s="75"/>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row>
    <row r="79" spans="1:131" s="8" customFormat="1" ht="10.5" hidden="1">
      <c r="A79" s="52"/>
      <c r="B79" s="7"/>
      <c r="C79" s="29">
        <v>1</v>
      </c>
      <c r="D79" s="87" t="str">
        <f t="shared" ref="D79:I79" si="9">IF(D8="H","H",IF(WEEKDAY(DATE(YEAR($C$3),D$39,$C79),2)&lt;6,"Y","N"))</f>
        <v>Y</v>
      </c>
      <c r="E79" s="87" t="str">
        <f t="shared" si="9"/>
        <v>Y</v>
      </c>
      <c r="F79" s="87" t="str">
        <f t="shared" si="9"/>
        <v>N</v>
      </c>
      <c r="G79" s="87" t="str">
        <f t="shared" si="9"/>
        <v>Y</v>
      </c>
      <c r="H79" s="87" t="str">
        <f t="shared" si="9"/>
        <v>Y</v>
      </c>
      <c r="I79" s="87" t="str">
        <f t="shared" si="9"/>
        <v>N</v>
      </c>
      <c r="J79" s="87" t="str">
        <f t="shared" ref="J79:O83" si="10">IF(J8="H","H",IF(WEEKDAY(DATE(YEAR($C$3)+1,J$39,$C79),2)&lt;6,"Y","N"))</f>
        <v>H</v>
      </c>
      <c r="K79" s="87" t="str">
        <f t="shared" si="10"/>
        <v>N</v>
      </c>
      <c r="L79" s="87" t="str">
        <f t="shared" si="10"/>
        <v>N</v>
      </c>
      <c r="M79" s="87" t="str">
        <f t="shared" si="10"/>
        <v>Y</v>
      </c>
      <c r="N79" s="87" t="str">
        <f t="shared" si="10"/>
        <v>Y</v>
      </c>
      <c r="O79" s="87" t="str">
        <f t="shared" si="10"/>
        <v>N</v>
      </c>
      <c r="P79" s="49"/>
      <c r="Q79" s="7"/>
      <c r="R79" s="7"/>
      <c r="S79" s="75"/>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row>
    <row r="80" spans="1:131" s="8" customFormat="1" ht="10.5" hidden="1">
      <c r="A80" s="52"/>
      <c r="B80" s="7"/>
      <c r="C80" s="29">
        <v>2</v>
      </c>
      <c r="D80" s="87" t="str">
        <f t="shared" ref="D80:I83" si="11">IF(D9="H","H",IF(WEEKDAY(DATE(YEAR($C$3),D$39,$C80),2)&lt;6,"Y","N"))</f>
        <v>Y</v>
      </c>
      <c r="E80" s="87" t="str">
        <f t="shared" si="11"/>
        <v>Y</v>
      </c>
      <c r="F80" s="87" t="str">
        <f>IF(F9="H","H",IF(WEEKDAY(DATE(YEAR($C$3),F$39,$C80),2)&lt;6,"Y","N"))</f>
        <v>H</v>
      </c>
      <c r="G80" s="87" t="str">
        <f t="shared" si="11"/>
        <v>Y</v>
      </c>
      <c r="H80" s="87" t="str">
        <f t="shared" si="11"/>
        <v>N</v>
      </c>
      <c r="I80" s="87" t="str">
        <f t="shared" si="11"/>
        <v>Y</v>
      </c>
      <c r="J80" s="87" t="str">
        <f t="shared" si="10"/>
        <v>Y</v>
      </c>
      <c r="K80" s="87" t="str">
        <f t="shared" si="10"/>
        <v>N</v>
      </c>
      <c r="L80" s="87" t="str">
        <f t="shared" si="10"/>
        <v>N</v>
      </c>
      <c r="M80" s="87" t="str">
        <f t="shared" si="10"/>
        <v>Y</v>
      </c>
      <c r="N80" s="87" t="str">
        <f t="shared" si="10"/>
        <v>Y</v>
      </c>
      <c r="O80" s="87" t="str">
        <f t="shared" si="10"/>
        <v>Y</v>
      </c>
      <c r="P80" s="49"/>
      <c r="Q80" s="7"/>
      <c r="R80" s="7"/>
      <c r="S80" s="75"/>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row>
    <row r="81" spans="1:131" s="8" customFormat="1" ht="10.5" hidden="1">
      <c r="A81" s="52"/>
      <c r="B81" s="7"/>
      <c r="C81" s="29">
        <v>3</v>
      </c>
      <c r="D81" s="87" t="str">
        <f t="shared" si="11"/>
        <v>Y</v>
      </c>
      <c r="E81" s="87" t="str">
        <f t="shared" si="11"/>
        <v>N</v>
      </c>
      <c r="F81" s="87" t="str">
        <f>IF(F10="H","H",IF(WEEKDAY(DATE(YEAR($C$3),F$39,$C81),2)&lt;6,"Y","N"))</f>
        <v>Y</v>
      </c>
      <c r="G81" s="87" t="str">
        <f t="shared" si="11"/>
        <v>Y</v>
      </c>
      <c r="H81" s="87" t="str">
        <f t="shared" si="11"/>
        <v>N</v>
      </c>
      <c r="I81" s="87" t="str">
        <f t="shared" si="11"/>
        <v>Y</v>
      </c>
      <c r="J81" s="87" t="str">
        <f t="shared" si="10"/>
        <v>Y</v>
      </c>
      <c r="K81" s="87" t="str">
        <f t="shared" si="10"/>
        <v>Y</v>
      </c>
      <c r="L81" s="87" t="str">
        <f t="shared" si="10"/>
        <v>Y</v>
      </c>
      <c r="M81" s="87" t="str">
        <f t="shared" si="10"/>
        <v>Y</v>
      </c>
      <c r="N81" s="87" t="str">
        <f t="shared" si="10"/>
        <v>N</v>
      </c>
      <c r="O81" s="87" t="str">
        <f t="shared" si="10"/>
        <v>Y</v>
      </c>
      <c r="P81" s="49"/>
      <c r="Q81" s="7"/>
      <c r="R81" s="7"/>
      <c r="S81" s="75"/>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row>
    <row r="82" spans="1:131" s="8" customFormat="1" ht="10.5" hidden="1">
      <c r="A82" s="52"/>
      <c r="B82" s="7"/>
      <c r="C82" s="29">
        <v>4</v>
      </c>
      <c r="D82" s="87" t="str">
        <f t="shared" si="11"/>
        <v>H</v>
      </c>
      <c r="E82" s="87" t="str">
        <f t="shared" si="11"/>
        <v>N</v>
      </c>
      <c r="F82" s="87" t="str">
        <f t="shared" si="11"/>
        <v>Y</v>
      </c>
      <c r="G82" s="87" t="str">
        <f t="shared" si="11"/>
        <v>Y</v>
      </c>
      <c r="H82" s="87" t="str">
        <f t="shared" si="11"/>
        <v>Y</v>
      </c>
      <c r="I82" s="87" t="str">
        <f t="shared" si="11"/>
        <v>Y</v>
      </c>
      <c r="J82" s="87" t="str">
        <f t="shared" si="10"/>
        <v>N</v>
      </c>
      <c r="K82" s="87" t="str">
        <f t="shared" si="10"/>
        <v>Y</v>
      </c>
      <c r="L82" s="87" t="str">
        <f t="shared" si="10"/>
        <v>Y</v>
      </c>
      <c r="M82" s="87" t="str">
        <f t="shared" si="10"/>
        <v>Y</v>
      </c>
      <c r="N82" s="87" t="str">
        <f t="shared" si="10"/>
        <v>N</v>
      </c>
      <c r="O82" s="87" t="str">
        <f t="shared" si="10"/>
        <v>Y</v>
      </c>
      <c r="P82" s="49"/>
      <c r="Q82" s="7"/>
      <c r="R82" s="7"/>
      <c r="S82" s="75"/>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row>
    <row r="83" spans="1:131" s="8" customFormat="1" ht="10.5" hidden="1">
      <c r="A83" s="52"/>
      <c r="B83" s="7"/>
      <c r="C83" s="29">
        <v>5</v>
      </c>
      <c r="D83" s="87" t="str">
        <f t="shared" si="11"/>
        <v>Y</v>
      </c>
      <c r="E83" s="87" t="str">
        <f t="shared" si="11"/>
        <v>Y</v>
      </c>
      <c r="F83" s="87" t="str">
        <f t="shared" si="11"/>
        <v>Y</v>
      </c>
      <c r="G83" s="87" t="str">
        <f t="shared" si="11"/>
        <v>N</v>
      </c>
      <c r="H83" s="87" t="str">
        <f t="shared" si="11"/>
        <v>H</v>
      </c>
      <c r="I83" s="87" t="str">
        <f t="shared" si="11"/>
        <v>Y</v>
      </c>
      <c r="J83" s="87" t="str">
        <f t="shared" si="10"/>
        <v>N</v>
      </c>
      <c r="K83" s="87" t="str">
        <f t="shared" si="10"/>
        <v>Y</v>
      </c>
      <c r="L83" s="87" t="str">
        <f t="shared" si="10"/>
        <v>Y</v>
      </c>
      <c r="M83" s="87" t="str">
        <f t="shared" si="10"/>
        <v>N</v>
      </c>
      <c r="N83" s="87" t="str">
        <f t="shared" si="10"/>
        <v>Y</v>
      </c>
      <c r="O83" s="87" t="str">
        <f t="shared" si="10"/>
        <v>Y</v>
      </c>
      <c r="P83" s="49"/>
      <c r="Q83" s="7"/>
      <c r="R83" s="7"/>
      <c r="S83" s="75"/>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row>
    <row r="84" spans="1:131" s="8" customFormat="1" ht="10.5" hidden="1">
      <c r="A84" s="85" t="s">
        <v>86</v>
      </c>
      <c r="B84" s="7"/>
      <c r="C84" s="29"/>
      <c r="D84" s="90">
        <f t="shared" ref="D84:I84" si="12">DATE($E$102,D39,FIND("Y",D79&amp;D80&amp;D81&amp;D82&amp;D83))</f>
        <v>45474</v>
      </c>
      <c r="E84" s="90">
        <f t="shared" si="12"/>
        <v>45505</v>
      </c>
      <c r="F84" s="90">
        <f t="shared" si="12"/>
        <v>45538</v>
      </c>
      <c r="G84" s="90">
        <f t="shared" si="12"/>
        <v>45566</v>
      </c>
      <c r="H84" s="90">
        <f t="shared" si="12"/>
        <v>45597</v>
      </c>
      <c r="I84" s="90">
        <f t="shared" si="12"/>
        <v>45628</v>
      </c>
      <c r="J84" s="90">
        <f>DATE($E$102+1,J39,FIND("Y",J79&amp;J80&amp;J81&amp;J82&amp;J83))</f>
        <v>45659</v>
      </c>
      <c r="K84" s="90">
        <f t="shared" ref="K84:O84" si="13">DATE($E$102+1,K39,FIND("Y",K79&amp;K80&amp;K81&amp;K82&amp;K83))</f>
        <v>45691</v>
      </c>
      <c r="L84" s="90">
        <f t="shared" si="13"/>
        <v>45719</v>
      </c>
      <c r="M84" s="90">
        <f t="shared" si="13"/>
        <v>45748</v>
      </c>
      <c r="N84" s="90">
        <f t="shared" si="13"/>
        <v>45778</v>
      </c>
      <c r="O84" s="90">
        <f t="shared" si="13"/>
        <v>45810</v>
      </c>
      <c r="P84" s="49"/>
      <c r="Q84" s="7"/>
      <c r="R84" s="7"/>
      <c r="S84" s="75"/>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row>
    <row r="85" spans="1:131" s="8" customFormat="1" ht="10.5" hidden="1">
      <c r="A85" s="52"/>
      <c r="B85" s="7"/>
      <c r="C85" s="29"/>
      <c r="D85" s="75"/>
      <c r="E85" s="84"/>
      <c r="F85" s="84"/>
      <c r="G85" s="84"/>
      <c r="H85" s="84"/>
      <c r="I85" s="84"/>
      <c r="J85" s="84"/>
      <c r="K85" s="84"/>
      <c r="L85" s="84"/>
      <c r="M85" s="84"/>
      <c r="N85" s="84"/>
      <c r="O85" s="84"/>
      <c r="P85" s="49"/>
      <c r="Q85" s="7"/>
      <c r="R85" s="7"/>
      <c r="S85" s="75"/>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row>
    <row r="86" spans="1:131" s="8" customFormat="1" ht="10.5" hidden="1">
      <c r="A86" s="85"/>
      <c r="B86" s="7"/>
      <c r="C86" s="29"/>
      <c r="D86" s="75"/>
      <c r="E86" s="75"/>
      <c r="F86" s="75"/>
      <c r="G86" s="75"/>
      <c r="H86" s="75"/>
      <c r="I86" s="75"/>
      <c r="J86" s="75"/>
      <c r="K86" s="75"/>
      <c r="L86" s="75"/>
      <c r="M86" s="75"/>
      <c r="N86" s="75"/>
      <c r="P86" s="49"/>
      <c r="Q86" s="7"/>
      <c r="R86" s="7"/>
      <c r="S86" s="75"/>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row>
    <row r="87" spans="1:131" s="8" customFormat="1" ht="10.5" hidden="1">
      <c r="A87" s="47"/>
      <c r="B87" s="7"/>
      <c r="C87" s="29"/>
      <c r="D87" s="5"/>
      <c r="E87" s="5"/>
      <c r="F87" s="5"/>
      <c r="G87" s="5"/>
      <c r="H87" s="5"/>
      <c r="I87" s="5"/>
      <c r="J87" s="5"/>
      <c r="K87" s="5"/>
      <c r="L87" s="6"/>
      <c r="M87" s="6"/>
      <c r="P87" s="49"/>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row>
    <row r="88" spans="1:131" s="8" customFormat="1" hidden="1">
      <c r="A88" s="53"/>
      <c r="B88" s="7"/>
      <c r="C88" s="29"/>
      <c r="D88" s="5"/>
      <c r="E88" s="5"/>
      <c r="F88" s="5"/>
      <c r="G88" s="5"/>
      <c r="H88" s="5"/>
      <c r="I88" s="5"/>
      <c r="J88" s="5"/>
      <c r="K88" s="5"/>
      <c r="L88" s="6"/>
      <c r="M88" s="6"/>
      <c r="N88" s="6"/>
      <c r="O88" s="6"/>
      <c r="P88" s="49"/>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row>
    <row r="89" spans="1:131" s="8" customFormat="1" ht="10.5" hidden="1">
      <c r="A89" s="50"/>
      <c r="B89" s="7"/>
      <c r="C89" s="29"/>
      <c r="D89" s="7" t="s">
        <v>56</v>
      </c>
      <c r="E89" s="7"/>
      <c r="F89" s="7"/>
      <c r="G89" s="7"/>
      <c r="H89" s="7"/>
      <c r="I89" s="7"/>
      <c r="J89" s="7"/>
      <c r="K89" s="7"/>
      <c r="L89" s="7"/>
      <c r="M89" s="7"/>
      <c r="N89" s="7"/>
      <c r="O89" s="7"/>
      <c r="P89" s="49"/>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row>
    <row r="90" spans="1:131" s="8" customFormat="1" ht="10.5" hidden="1">
      <c r="B90" s="7"/>
      <c r="C90" s="29"/>
      <c r="D90" s="51" t="s">
        <v>45</v>
      </c>
      <c r="E90" s="51" t="s">
        <v>48</v>
      </c>
      <c r="F90" s="51" t="s">
        <v>49</v>
      </c>
      <c r="G90" s="51" t="s">
        <v>50</v>
      </c>
      <c r="H90" s="51" t="s">
        <v>51</v>
      </c>
      <c r="I90" s="51" t="s">
        <v>52</v>
      </c>
      <c r="J90" s="51" t="s">
        <v>45</v>
      </c>
      <c r="K90" s="51" t="s">
        <v>46</v>
      </c>
      <c r="L90" s="51" t="s">
        <v>47</v>
      </c>
      <c r="M90" s="51" t="s">
        <v>48</v>
      </c>
      <c r="N90" s="51" t="s">
        <v>47</v>
      </c>
      <c r="O90" s="51" t="s">
        <v>45</v>
      </c>
      <c r="P90" s="49"/>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row>
    <row r="91" spans="1:131" s="8" customFormat="1" ht="10.5" hidden="1">
      <c r="A91" s="47"/>
      <c r="B91" s="7"/>
      <c r="C91" s="29"/>
      <c r="D91" s="75">
        <f t="shared" ref="D91:O91" si="14">IF($E$106+D92&lt;&gt;0,(IF(($E$106+D92)/4=ROUNDDOWN(($E$106+D92)/4,0),1,0)),0)</f>
        <v>0</v>
      </c>
      <c r="E91" s="75">
        <f t="shared" si="14"/>
        <v>1</v>
      </c>
      <c r="F91" s="75">
        <f t="shared" si="14"/>
        <v>0</v>
      </c>
      <c r="G91" s="75">
        <f t="shared" si="14"/>
        <v>0</v>
      </c>
      <c r="H91" s="75">
        <f t="shared" si="14"/>
        <v>0</v>
      </c>
      <c r="I91" s="75">
        <f t="shared" si="14"/>
        <v>1</v>
      </c>
      <c r="J91" s="75">
        <f t="shared" si="14"/>
        <v>0</v>
      </c>
      <c r="K91" s="75">
        <f t="shared" si="14"/>
        <v>0</v>
      </c>
      <c r="L91" s="75">
        <f t="shared" si="14"/>
        <v>0</v>
      </c>
      <c r="M91" s="75">
        <f t="shared" si="14"/>
        <v>1</v>
      </c>
      <c r="N91" s="75">
        <f t="shared" si="14"/>
        <v>0</v>
      </c>
      <c r="O91" s="75">
        <f t="shared" si="14"/>
        <v>0</v>
      </c>
      <c r="P91" s="54"/>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row>
    <row r="92" spans="1:131" s="8" customFormat="1" ht="10.5" hidden="1">
      <c r="A92" s="47"/>
      <c r="B92" s="7"/>
      <c r="C92" s="76" t="s">
        <v>70</v>
      </c>
      <c r="D92" s="77">
        <v>1</v>
      </c>
      <c r="E92" s="77">
        <v>2</v>
      </c>
      <c r="F92" s="77">
        <v>3</v>
      </c>
      <c r="G92" s="77">
        <v>4</v>
      </c>
      <c r="H92" s="77">
        <v>5</v>
      </c>
      <c r="I92" s="77">
        <v>6</v>
      </c>
      <c r="J92" s="77">
        <v>7</v>
      </c>
      <c r="K92" s="77">
        <v>8</v>
      </c>
      <c r="L92" s="77">
        <v>9</v>
      </c>
      <c r="M92" s="77">
        <v>10</v>
      </c>
      <c r="N92" s="77">
        <v>11</v>
      </c>
      <c r="O92" s="77">
        <v>12</v>
      </c>
      <c r="P92" s="49"/>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row>
    <row r="93" spans="1:131" s="8" customFormat="1" ht="10.5" hidden="1">
      <c r="A93" s="50" t="s">
        <v>58</v>
      </c>
      <c r="B93" s="7"/>
      <c r="C93" s="29"/>
      <c r="D93" s="75"/>
      <c r="E93" s="75"/>
      <c r="F93" s="75"/>
      <c r="G93" s="75"/>
      <c r="H93" s="75"/>
      <c r="I93" s="75"/>
      <c r="J93" s="75"/>
      <c r="K93" s="75"/>
      <c r="L93" s="75"/>
      <c r="M93" s="75"/>
      <c r="N93" s="75"/>
      <c r="O93" s="75"/>
      <c r="P93" s="49"/>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row>
    <row r="94" spans="1:131" s="8" customFormat="1" ht="10.5" hidden="1">
      <c r="A94" s="55">
        <f>A76/12</f>
        <v>0.5</v>
      </c>
      <c r="B94" s="7"/>
      <c r="C94" s="29"/>
      <c r="D94" s="7"/>
      <c r="J94" s="7"/>
      <c r="K94" s="7"/>
      <c r="L94" s="7"/>
      <c r="M94" s="7"/>
      <c r="N94" s="7"/>
      <c r="O94" s="7"/>
      <c r="P94" s="56"/>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row>
    <row r="95" spans="1:131" s="8" customFormat="1" ht="10.5" hidden="1">
      <c r="A95" s="47"/>
      <c r="B95" s="7"/>
      <c r="C95" s="99"/>
      <c r="D95" s="7"/>
      <c r="J95" s="10"/>
      <c r="K95" s="10"/>
      <c r="L95" s="10"/>
      <c r="M95" s="10"/>
      <c r="N95" s="10"/>
      <c r="O95" s="75"/>
      <c r="P95" s="57"/>
      <c r="Q95" s="11"/>
      <c r="R95" s="11"/>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row>
    <row r="96" spans="1:131" s="8" customFormat="1" hidden="1">
      <c r="A96" s="58" t="s">
        <v>57</v>
      </c>
      <c r="B96" s="7"/>
      <c r="C96" s="38">
        <f>VALUE(TEXT(M3,"mm/yyyy"))</f>
        <v>1</v>
      </c>
      <c r="D96" s="7"/>
      <c r="E96" s="7">
        <f>DAY(M3)</f>
        <v>0</v>
      </c>
      <c r="F96" s="7" t="s">
        <v>68</v>
      </c>
      <c r="G96" s="5"/>
      <c r="H96" s="5"/>
      <c r="I96" s="5"/>
      <c r="J96" s="12"/>
      <c r="K96" s="12"/>
      <c r="L96" s="12"/>
      <c r="M96" s="12"/>
      <c r="N96" s="12"/>
      <c r="O96" s="12"/>
      <c r="P96" s="59"/>
      <c r="Q96" s="13"/>
      <c r="R96" s="13"/>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row>
    <row r="97" spans="1:131" s="8" customFormat="1" ht="10.5" hidden="1">
      <c r="A97" s="60"/>
      <c r="B97" s="7"/>
      <c r="C97" s="38"/>
      <c r="D97" s="7"/>
      <c r="E97" s="7">
        <f>MONTH(M3)</f>
        <v>1</v>
      </c>
      <c r="F97" s="7" t="s">
        <v>66</v>
      </c>
      <c r="G97" s="7"/>
      <c r="H97" s="7"/>
      <c r="I97" s="7">
        <f>IF(E96&lt;=5,E97,IF(E97=12,1,E97+1))</f>
        <v>1</v>
      </c>
      <c r="J97" s="7"/>
      <c r="K97" s="7"/>
      <c r="L97" s="7"/>
      <c r="M97" s="7"/>
      <c r="N97" s="7"/>
      <c r="O97" s="7"/>
      <c r="P97" s="56"/>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row>
    <row r="98" spans="1:131" s="8" customFormat="1" hidden="1">
      <c r="A98" s="58" t="s">
        <v>17</v>
      </c>
      <c r="B98" s="7"/>
      <c r="C98" s="61">
        <f>VALUE(TEXT(I97,"##")&amp;"/"&amp;TEXT(I98,"####"))</f>
        <v>1</v>
      </c>
      <c r="D98" s="7"/>
      <c r="E98" s="7">
        <f>YEAR(M3)</f>
        <v>1900</v>
      </c>
      <c r="F98" s="7" t="s">
        <v>67</v>
      </c>
      <c r="G98" s="10"/>
      <c r="H98" s="10"/>
      <c r="I98" s="7">
        <f>IF(E96&lt;=5,E98,IF(I97=1,E98+1,E98))</f>
        <v>1900</v>
      </c>
      <c r="J98" s="7"/>
      <c r="K98" s="7"/>
      <c r="L98" s="7"/>
      <c r="M98" s="7"/>
      <c r="N98" s="7"/>
      <c r="O98" s="7"/>
      <c r="P98" s="56"/>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row>
    <row r="99" spans="1:131" s="8" customFormat="1" ht="10.5" hidden="1">
      <c r="A99" s="60"/>
      <c r="B99" s="7"/>
      <c r="C99" s="29"/>
      <c r="D99" s="7"/>
      <c r="E99" s="7"/>
      <c r="F99" s="7"/>
      <c r="G99" s="7"/>
      <c r="H99" s="7"/>
      <c r="I99" s="7"/>
      <c r="J99" s="7"/>
      <c r="K99" s="7"/>
      <c r="L99" s="7"/>
      <c r="M99" s="7"/>
      <c r="N99" s="7"/>
      <c r="O99" s="7"/>
      <c r="P99" s="56"/>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row>
    <row r="100" spans="1:131" s="8" customFormat="1" hidden="1">
      <c r="A100" s="58" t="s">
        <v>19</v>
      </c>
      <c r="B100" s="7"/>
      <c r="C100" s="61">
        <f>IF(M3=C96,C96,C98)</f>
        <v>1</v>
      </c>
      <c r="D100" s="7"/>
      <c r="E100" s="7"/>
      <c r="F100" s="7"/>
      <c r="G100" s="7"/>
      <c r="H100" s="7"/>
      <c r="I100" s="7"/>
      <c r="J100" s="7"/>
      <c r="K100" s="7"/>
      <c r="L100" s="7"/>
      <c r="M100" s="7"/>
      <c r="N100" s="7"/>
      <c r="O100" s="7"/>
      <c r="P100" s="56"/>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row>
    <row r="101" spans="1:131" s="8" customFormat="1" ht="10.5" hidden="1">
      <c r="A101" s="47"/>
      <c r="B101" s="7"/>
      <c r="C101" s="29"/>
      <c r="D101" s="7"/>
      <c r="E101" s="7"/>
      <c r="F101" s="7"/>
      <c r="G101" s="7"/>
      <c r="H101" s="7"/>
      <c r="I101" s="7"/>
      <c r="J101" s="7"/>
      <c r="K101" s="7"/>
      <c r="L101" s="7"/>
      <c r="M101" s="7"/>
      <c r="N101" s="7"/>
      <c r="O101" s="7"/>
      <c r="P101" s="56"/>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row>
    <row r="102" spans="1:131" s="8" customFormat="1" ht="10.5" hidden="1">
      <c r="A102" s="83"/>
      <c r="B102" s="7"/>
      <c r="C102" s="29"/>
      <c r="D102" s="32" t="str">
        <f>TEXT(C3,"mm")</f>
        <v>07</v>
      </c>
      <c r="E102" s="32" t="str">
        <f>TEXT(C3,"yyyy")</f>
        <v>2024</v>
      </c>
      <c r="F102" s="7" t="s">
        <v>53</v>
      </c>
      <c r="G102" s="7"/>
      <c r="H102" s="7"/>
      <c r="I102" s="7"/>
      <c r="J102" s="7"/>
      <c r="K102" s="7"/>
      <c r="L102" s="7"/>
      <c r="M102" s="7"/>
      <c r="N102" s="7"/>
      <c r="O102" s="7"/>
      <c r="P102" s="56"/>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row>
    <row r="103" spans="1:131" s="8" customFormat="1" ht="10.5" hidden="1">
      <c r="A103" s="83"/>
      <c r="B103" s="7"/>
      <c r="C103" s="29"/>
      <c r="D103" s="32"/>
      <c r="E103" s="32"/>
      <c r="F103" s="7"/>
      <c r="G103" s="7"/>
      <c r="H103" s="7"/>
      <c r="I103" s="7"/>
      <c r="J103" s="7"/>
      <c r="K103" s="7"/>
      <c r="L103" s="7"/>
      <c r="M103" s="7"/>
      <c r="N103" s="7"/>
      <c r="O103" s="7"/>
      <c r="P103" s="56"/>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row>
    <row r="104" spans="1:131" s="8" customFormat="1" ht="10.5" hidden="1">
      <c r="A104" s="83"/>
      <c r="B104" s="7"/>
      <c r="C104" s="29"/>
      <c r="D104" s="32" t="str">
        <f>TEXT(C100,"mm")</f>
        <v>01</v>
      </c>
      <c r="E104" s="32" t="str">
        <f>IF(ISBLANK(M3),E102,TEXT(C100,"yyyy"))</f>
        <v>2024</v>
      </c>
      <c r="F104" s="7" t="s">
        <v>54</v>
      </c>
      <c r="G104" s="7"/>
      <c r="H104" s="7"/>
      <c r="I104" s="7"/>
      <c r="J104" s="7"/>
      <c r="K104" s="7"/>
      <c r="L104" s="7"/>
      <c r="M104" s="7"/>
      <c r="N104" s="7"/>
      <c r="O104" s="7"/>
      <c r="P104" s="56"/>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row>
    <row r="105" spans="1:131" s="8" customFormat="1" ht="10.5" hidden="1">
      <c r="A105" s="83"/>
      <c r="B105" s="7"/>
      <c r="C105" s="29"/>
      <c r="D105" s="32"/>
      <c r="E105" s="32"/>
      <c r="F105" s="7"/>
      <c r="G105" s="7"/>
      <c r="H105" s="7"/>
      <c r="I105" s="7"/>
      <c r="J105" s="7"/>
      <c r="K105" s="7"/>
      <c r="L105" s="7"/>
      <c r="M105" s="7"/>
      <c r="N105" s="7"/>
      <c r="O105" s="7"/>
      <c r="P105" s="56"/>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row>
    <row r="106" spans="1:131" s="8" customFormat="1" ht="10.5" hidden="1">
      <c r="A106" s="83"/>
      <c r="B106" s="7"/>
      <c r="C106" s="29"/>
      <c r="D106" s="32"/>
      <c r="E106" s="89">
        <f>12*(E102-E104)+(D102-D104)</f>
        <v>6</v>
      </c>
      <c r="F106" s="88" t="s">
        <v>87</v>
      </c>
      <c r="G106" s="7"/>
      <c r="H106" s="7"/>
      <c r="I106" s="7"/>
      <c r="J106" s="7"/>
      <c r="K106" s="7"/>
      <c r="L106" s="7"/>
      <c r="M106" s="7"/>
      <c r="N106" s="7"/>
      <c r="O106" s="7"/>
      <c r="P106" s="56"/>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row>
    <row r="107" spans="1:131" s="8" customFormat="1" ht="10.5" hidden="1">
      <c r="A107" s="47"/>
      <c r="B107" s="7"/>
      <c r="C107" s="29"/>
      <c r="D107" s="7"/>
      <c r="E107" s="7"/>
      <c r="F107" s="7"/>
      <c r="G107" s="7"/>
      <c r="H107" s="7"/>
      <c r="I107" s="7"/>
      <c r="J107" s="7"/>
      <c r="K107" s="7"/>
      <c r="L107" s="7"/>
      <c r="M107" s="7"/>
      <c r="N107" s="7"/>
      <c r="O107" s="7"/>
      <c r="P107" s="56"/>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row>
    <row r="108" spans="1:131" s="8" customFormat="1" ht="10.5" hidden="1">
      <c r="A108" s="47"/>
      <c r="B108" s="7"/>
      <c r="C108" s="29"/>
      <c r="D108" s="32"/>
      <c r="E108" s="32"/>
      <c r="F108" s="7"/>
      <c r="G108" s="7"/>
      <c r="H108" s="7"/>
      <c r="I108" s="7"/>
      <c r="J108" s="7"/>
      <c r="K108" s="7"/>
      <c r="L108" s="7"/>
      <c r="M108" s="7"/>
      <c r="N108" s="7"/>
      <c r="O108" s="7"/>
      <c r="P108" s="56"/>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row>
    <row r="109" spans="1:131" s="8" customFormat="1" ht="10.5" hidden="1">
      <c r="A109" s="47"/>
      <c r="B109" s="7"/>
      <c r="C109" s="29"/>
      <c r="D109" s="62" t="s">
        <v>65</v>
      </c>
      <c r="E109" s="7"/>
      <c r="F109" s="7"/>
      <c r="G109" s="7"/>
      <c r="H109" s="7"/>
      <c r="I109" s="7"/>
      <c r="J109" s="7"/>
      <c r="K109" s="7"/>
      <c r="L109" s="7"/>
      <c r="M109" s="7"/>
      <c r="N109" s="7"/>
      <c r="O109" s="7"/>
      <c r="P109" s="56"/>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row>
    <row r="110" spans="1:131" s="8" customFormat="1" ht="10.5" hidden="1">
      <c r="A110" s="47" t="s">
        <v>63</v>
      </c>
      <c r="B110" s="7"/>
      <c r="C110" s="29"/>
      <c r="D110" s="39">
        <f t="shared" ref="D110:O110" si="15">IF(D59="Y",1,0)</f>
        <v>0</v>
      </c>
      <c r="E110" s="39">
        <f t="shared" si="15"/>
        <v>0</v>
      </c>
      <c r="F110" s="39">
        <f t="shared" si="15"/>
        <v>0</v>
      </c>
      <c r="G110" s="39">
        <f t="shared" si="15"/>
        <v>0</v>
      </c>
      <c r="H110" s="39">
        <f t="shared" si="15"/>
        <v>0</v>
      </c>
      <c r="I110" s="39">
        <f t="shared" si="15"/>
        <v>0</v>
      </c>
      <c r="J110" s="39">
        <f t="shared" si="15"/>
        <v>0</v>
      </c>
      <c r="K110" s="39">
        <f t="shared" si="15"/>
        <v>0</v>
      </c>
      <c r="L110" s="39">
        <f t="shared" si="15"/>
        <v>0</v>
      </c>
      <c r="M110" s="39">
        <f t="shared" si="15"/>
        <v>0</v>
      </c>
      <c r="N110" s="39">
        <f t="shared" si="15"/>
        <v>0</v>
      </c>
      <c r="O110" s="39">
        <f t="shared" si="15"/>
        <v>0</v>
      </c>
      <c r="P110" s="49"/>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row>
    <row r="111" spans="1:131" s="8" customFormat="1" ht="10.5" hidden="1">
      <c r="A111" s="47"/>
      <c r="B111" s="7"/>
      <c r="C111" s="29"/>
      <c r="D111" s="39">
        <f t="shared" ref="D111:L111" si="16">PRODUCT(D110:G110)</f>
        <v>0</v>
      </c>
      <c r="E111" s="39">
        <f t="shared" si="16"/>
        <v>0</v>
      </c>
      <c r="F111" s="39">
        <f t="shared" si="16"/>
        <v>0</v>
      </c>
      <c r="G111" s="39">
        <f t="shared" si="16"/>
        <v>0</v>
      </c>
      <c r="H111" s="39">
        <f t="shared" si="16"/>
        <v>0</v>
      </c>
      <c r="I111" s="39">
        <f t="shared" si="16"/>
        <v>0</v>
      </c>
      <c r="J111" s="39">
        <f t="shared" si="16"/>
        <v>0</v>
      </c>
      <c r="K111" s="39">
        <f t="shared" si="16"/>
        <v>0</v>
      </c>
      <c r="L111" s="39">
        <f t="shared" si="16"/>
        <v>0</v>
      </c>
      <c r="M111" s="39">
        <f>PRODUCT(M110:O110)</f>
        <v>0</v>
      </c>
      <c r="N111" s="39">
        <f>PRODUCT(N110:O110)</f>
        <v>0</v>
      </c>
      <c r="O111" s="39">
        <f>PRODUCT(O110:O110)</f>
        <v>0</v>
      </c>
      <c r="P111" s="49"/>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row>
    <row r="112" spans="1:131" s="8" customFormat="1" ht="10.5" hidden="1">
      <c r="A112" s="47"/>
      <c r="B112" s="7"/>
      <c r="C112" s="29"/>
      <c r="D112" s="39">
        <f>IF(D111=1,1,0)</f>
        <v>0</v>
      </c>
      <c r="E112" s="39">
        <f>IF(D111=1,1,(IF(E111=1,1,0)))</f>
        <v>0</v>
      </c>
      <c r="F112" s="39">
        <f>IF(D111=1,1,(IF(E111=1,1,(IF(F111=1,1,0)))))</f>
        <v>0</v>
      </c>
      <c r="G112" s="39">
        <f t="shared" ref="G112:L112" si="17">IF(D111=1,1,(IF(E111=1,1,(IF(F111=1,1,(IF(G111=1,1,0)))))))</f>
        <v>0</v>
      </c>
      <c r="H112" s="39">
        <f t="shared" si="17"/>
        <v>0</v>
      </c>
      <c r="I112" s="39">
        <f t="shared" si="17"/>
        <v>0</v>
      </c>
      <c r="J112" s="39">
        <f t="shared" si="17"/>
        <v>0</v>
      </c>
      <c r="K112" s="39">
        <f t="shared" si="17"/>
        <v>0</v>
      </c>
      <c r="L112" s="39">
        <f t="shared" si="17"/>
        <v>0</v>
      </c>
      <c r="M112" s="39">
        <f>IF(J111=1,1,(IF(K111=1,1,(IF(L111=1,1,0)))))</f>
        <v>0</v>
      </c>
      <c r="N112" s="39">
        <f>IF(K111=1,1,(IF(L111=1,1,0)))</f>
        <v>0</v>
      </c>
      <c r="O112" s="39">
        <f>IF(L111=1,1,0)</f>
        <v>0</v>
      </c>
      <c r="P112" s="49"/>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row>
    <row r="113" spans="1:131" s="8" customFormat="1" ht="10.5" hidden="1">
      <c r="A113" s="47"/>
      <c r="B113" s="7"/>
      <c r="C113" s="29"/>
      <c r="D113" s="72" t="s">
        <v>41</v>
      </c>
      <c r="E113" s="73" t="s">
        <v>59</v>
      </c>
      <c r="F113" s="73" t="s">
        <v>60</v>
      </c>
      <c r="G113" s="73" t="s">
        <v>42</v>
      </c>
      <c r="H113" s="73" t="s">
        <v>31</v>
      </c>
      <c r="I113" s="73" t="s">
        <v>40</v>
      </c>
      <c r="J113" s="73" t="s">
        <v>41</v>
      </c>
      <c r="K113" s="73" t="s">
        <v>61</v>
      </c>
      <c r="L113" s="73" t="s">
        <v>62</v>
      </c>
      <c r="M113" s="73" t="s">
        <v>59</v>
      </c>
      <c r="N113" s="73" t="s">
        <v>62</v>
      </c>
      <c r="O113" s="74" t="s">
        <v>41</v>
      </c>
      <c r="P113" s="49"/>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row>
    <row r="114" spans="1:131" s="8" customFormat="1" ht="10.5" hidden="1">
      <c r="A114" s="47"/>
      <c r="B114" s="7"/>
      <c r="C114" s="43" t="s">
        <v>64</v>
      </c>
      <c r="D114" s="39">
        <f>IF(D112=1,D91,0)</f>
        <v>0</v>
      </c>
      <c r="E114" s="39">
        <f t="shared" ref="E114:O114" si="18">IF(E112=1,E91,0)</f>
        <v>0</v>
      </c>
      <c r="F114" s="39">
        <f t="shared" si="18"/>
        <v>0</v>
      </c>
      <c r="G114" s="39">
        <f t="shared" si="18"/>
        <v>0</v>
      </c>
      <c r="H114" s="39">
        <f t="shared" si="18"/>
        <v>0</v>
      </c>
      <c r="I114" s="39">
        <f t="shared" si="18"/>
        <v>0</v>
      </c>
      <c r="J114" s="39">
        <f t="shared" si="18"/>
        <v>0</v>
      </c>
      <c r="K114" s="39">
        <f t="shared" si="18"/>
        <v>0</v>
      </c>
      <c r="L114" s="39">
        <f t="shared" si="18"/>
        <v>0</v>
      </c>
      <c r="M114" s="39">
        <f t="shared" si="18"/>
        <v>0</v>
      </c>
      <c r="N114" s="39">
        <f t="shared" si="18"/>
        <v>0</v>
      </c>
      <c r="O114" s="39">
        <f t="shared" si="18"/>
        <v>0</v>
      </c>
      <c r="P114" s="49"/>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row>
    <row r="115" spans="1:131" s="8" customFormat="1" ht="10.5" hidden="1">
      <c r="A115" s="47"/>
      <c r="B115" s="7"/>
      <c r="C115" s="29"/>
      <c r="D115" s="5"/>
      <c r="E115" s="5"/>
      <c r="F115" s="5"/>
      <c r="G115" s="5"/>
      <c r="H115" s="5"/>
      <c r="I115" s="5"/>
      <c r="J115" s="5"/>
      <c r="K115" s="5"/>
      <c r="L115" s="6"/>
      <c r="M115" s="6"/>
      <c r="N115" s="6"/>
      <c r="O115" s="6"/>
      <c r="P115" s="49"/>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row>
    <row r="116" spans="1:131" s="8" customFormat="1" ht="10.5" hidden="1">
      <c r="A116" s="47"/>
      <c r="B116" s="7"/>
      <c r="C116" s="29"/>
      <c r="D116" s="5"/>
      <c r="E116" s="5"/>
      <c r="F116" s="5"/>
      <c r="G116" s="5"/>
      <c r="H116" s="5"/>
      <c r="I116" s="5"/>
      <c r="J116" s="5"/>
      <c r="K116" s="5"/>
      <c r="L116" s="6"/>
      <c r="M116" s="6"/>
      <c r="N116" s="6"/>
      <c r="O116" s="6"/>
      <c r="P116" s="49"/>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row>
    <row r="117" spans="1:131" s="8" customFormat="1" ht="8.25" hidden="1" customHeight="1">
      <c r="A117" s="53"/>
      <c r="B117" s="7"/>
      <c r="C117" s="29"/>
      <c r="D117" s="5"/>
      <c r="E117" s="5"/>
      <c r="F117" s="5"/>
      <c r="G117" s="5"/>
      <c r="H117" s="5"/>
      <c r="I117" s="5"/>
      <c r="J117" s="5"/>
      <c r="K117" s="5"/>
      <c r="L117" s="6"/>
      <c r="M117" s="6"/>
      <c r="N117" s="6"/>
      <c r="O117" s="6"/>
      <c r="P117" s="49"/>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row>
    <row r="118" spans="1:131" s="8" customFormat="1" ht="10.5" hidden="1">
      <c r="A118" s="63" t="s">
        <v>35</v>
      </c>
      <c r="B118" s="7"/>
      <c r="C118" s="29"/>
      <c r="D118" s="5"/>
      <c r="E118" s="5"/>
      <c r="F118" s="5"/>
      <c r="G118" s="5"/>
      <c r="H118" s="5"/>
      <c r="I118" s="5"/>
      <c r="J118" s="5"/>
      <c r="K118" s="5"/>
      <c r="L118" s="6"/>
      <c r="M118" s="6"/>
      <c r="N118" s="6"/>
      <c r="O118" s="6"/>
      <c r="P118" s="49"/>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row>
    <row r="119" spans="1:131" s="8" customFormat="1" ht="10.5" hidden="1">
      <c r="A119" s="63"/>
      <c r="B119" s="7"/>
      <c r="C119" s="29"/>
      <c r="D119" s="5"/>
      <c r="E119" s="5"/>
      <c r="F119" s="5"/>
      <c r="G119" s="5"/>
      <c r="H119" s="5"/>
      <c r="I119" s="5"/>
      <c r="J119" s="5"/>
      <c r="K119" s="5"/>
      <c r="L119" s="6"/>
      <c r="M119" s="6"/>
      <c r="N119" s="6"/>
      <c r="O119" s="6"/>
      <c r="P119" s="49"/>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row>
    <row r="120" spans="1:131" s="8" customFormat="1" hidden="1">
      <c r="A120" s="53" t="s">
        <v>33</v>
      </c>
      <c r="B120" s="7"/>
      <c r="C120" s="29"/>
      <c r="D120" s="5"/>
      <c r="E120" s="5"/>
      <c r="F120" s="5"/>
      <c r="G120" s="5"/>
      <c r="H120" s="5"/>
      <c r="I120" s="5"/>
      <c r="J120" s="5"/>
      <c r="K120" s="5"/>
      <c r="L120" s="6"/>
      <c r="M120" s="6"/>
      <c r="N120" s="6"/>
      <c r="O120" s="6"/>
      <c r="P120" s="49"/>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row>
    <row r="121" spans="1:131" s="8" customFormat="1" hidden="1">
      <c r="A121" s="53" t="s">
        <v>34</v>
      </c>
      <c r="B121" s="7"/>
      <c r="C121" s="29"/>
      <c r="D121" s="5"/>
      <c r="E121" s="5"/>
      <c r="F121" s="5"/>
      <c r="G121" s="5"/>
      <c r="H121" s="5"/>
      <c r="I121" s="5"/>
      <c r="J121" s="5"/>
      <c r="K121" s="5"/>
      <c r="L121" s="6"/>
      <c r="M121" s="6"/>
      <c r="N121" s="6"/>
      <c r="O121" s="6"/>
      <c r="P121" s="49"/>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row>
    <row r="122" spans="1:131" s="8" customFormat="1" hidden="1">
      <c r="A122" s="53" t="s">
        <v>36</v>
      </c>
      <c r="B122" s="7"/>
      <c r="C122" s="29"/>
      <c r="D122" s="5"/>
      <c r="E122" s="5"/>
      <c r="F122" s="5"/>
      <c r="G122" s="5"/>
      <c r="H122" s="5"/>
      <c r="I122" s="5"/>
      <c r="J122" s="5"/>
      <c r="K122" s="5"/>
      <c r="L122" s="6"/>
      <c r="M122" s="6"/>
      <c r="N122" s="6"/>
      <c r="O122" s="6"/>
      <c r="P122" s="49"/>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row>
    <row r="123" spans="1:131" s="8" customFormat="1" hidden="1">
      <c r="A123" s="53" t="s">
        <v>37</v>
      </c>
      <c r="B123" s="7"/>
      <c r="C123" s="29"/>
      <c r="D123" s="5"/>
      <c r="E123" s="5"/>
      <c r="F123" s="5"/>
      <c r="G123" s="5"/>
      <c r="H123" s="5"/>
      <c r="I123" s="5"/>
      <c r="J123" s="5"/>
      <c r="K123" s="5"/>
      <c r="L123" s="6"/>
      <c r="M123" s="6"/>
      <c r="N123" s="6"/>
      <c r="O123" s="6"/>
      <c r="P123" s="49"/>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row>
    <row r="124" spans="1:131" s="8" customFormat="1" hidden="1">
      <c r="A124" s="53" t="s">
        <v>38</v>
      </c>
      <c r="B124" s="7"/>
      <c r="C124" s="29"/>
      <c r="D124" s="5"/>
      <c r="E124" s="5"/>
      <c r="F124" s="5"/>
      <c r="G124" s="5"/>
      <c r="H124" s="5"/>
      <c r="I124" s="5"/>
      <c r="J124" s="5"/>
      <c r="K124" s="5"/>
      <c r="L124" s="6"/>
      <c r="M124" s="6"/>
      <c r="N124" s="6"/>
      <c r="O124" s="6"/>
      <c r="P124" s="49"/>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row>
    <row r="125" spans="1:131" s="8" customFormat="1" hidden="1">
      <c r="A125" s="53" t="s">
        <v>39</v>
      </c>
      <c r="B125" s="7"/>
      <c r="C125" s="29"/>
      <c r="D125" s="5"/>
      <c r="E125" s="5"/>
      <c r="F125" s="5"/>
      <c r="G125" s="5"/>
      <c r="H125" s="5"/>
      <c r="I125" s="5"/>
      <c r="J125" s="5"/>
      <c r="K125" s="5"/>
      <c r="L125" s="6"/>
      <c r="M125" s="6"/>
      <c r="N125" s="6"/>
      <c r="O125" s="6"/>
      <c r="P125" s="49"/>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row>
    <row r="126" spans="1:131" s="8" customFormat="1" hidden="1">
      <c r="A126" s="93" t="s">
        <v>106</v>
      </c>
      <c r="B126" s="7"/>
      <c r="C126" s="29"/>
      <c r="D126" s="5"/>
      <c r="E126" s="5"/>
      <c r="F126" s="5"/>
      <c r="G126" s="5"/>
      <c r="H126" s="5"/>
      <c r="I126" s="5"/>
      <c r="J126" s="5"/>
      <c r="K126" s="5"/>
      <c r="L126" s="6"/>
      <c r="M126" s="6"/>
      <c r="N126" s="6"/>
      <c r="O126" s="6"/>
      <c r="P126" s="49"/>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row>
    <row r="127" spans="1:131" s="8" customFormat="1" hidden="1">
      <c r="A127" s="93" t="s">
        <v>107</v>
      </c>
      <c r="B127" s="7"/>
      <c r="C127" s="29"/>
      <c r="D127" s="5"/>
      <c r="E127" s="5"/>
      <c r="F127" s="5"/>
      <c r="G127" s="5"/>
      <c r="H127" s="5"/>
      <c r="I127" s="5"/>
      <c r="J127" s="5"/>
      <c r="K127" s="5"/>
      <c r="L127" s="6"/>
      <c r="M127" s="6"/>
      <c r="N127" s="6"/>
      <c r="O127" s="6"/>
      <c r="P127" s="49"/>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row>
    <row r="128" spans="1:131" s="8" customFormat="1" hidden="1">
      <c r="A128" s="93" t="s">
        <v>108</v>
      </c>
      <c r="B128" s="7"/>
      <c r="C128" s="29"/>
      <c r="D128" s="5"/>
      <c r="E128" s="5"/>
      <c r="F128" s="5"/>
      <c r="G128" s="5"/>
      <c r="H128" s="5"/>
      <c r="I128" s="5"/>
      <c r="J128" s="5"/>
      <c r="K128" s="5"/>
      <c r="L128" s="6"/>
      <c r="M128" s="6"/>
      <c r="N128" s="6"/>
      <c r="O128" s="6"/>
      <c r="P128" s="49"/>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row>
    <row r="129" spans="1:131" s="8" customFormat="1" hidden="1">
      <c r="A129" s="93" t="s">
        <v>109</v>
      </c>
      <c r="B129" s="7"/>
      <c r="C129" s="29"/>
      <c r="D129" s="5"/>
      <c r="E129" s="5"/>
      <c r="F129" s="5"/>
      <c r="G129" s="5"/>
      <c r="H129" s="5"/>
      <c r="I129" s="5"/>
      <c r="J129" s="5"/>
      <c r="K129" s="5"/>
      <c r="L129" s="6"/>
      <c r="M129" s="6"/>
      <c r="N129" s="6"/>
      <c r="O129" s="6"/>
      <c r="P129" s="49"/>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row>
    <row r="130" spans="1:131" s="8" customFormat="1" hidden="1">
      <c r="A130" s="93" t="s">
        <v>110</v>
      </c>
      <c r="B130" s="7"/>
      <c r="C130" s="29"/>
      <c r="D130" s="5"/>
      <c r="E130" s="5"/>
      <c r="F130" s="5"/>
      <c r="G130" s="5"/>
      <c r="H130" s="5"/>
      <c r="I130" s="5"/>
      <c r="J130" s="5"/>
      <c r="K130" s="5"/>
      <c r="L130" s="6"/>
      <c r="M130" s="6"/>
      <c r="N130" s="6"/>
      <c r="O130" s="6"/>
      <c r="P130" s="49"/>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row>
    <row r="131" spans="1:131" s="8" customFormat="1" hidden="1">
      <c r="A131" s="93" t="s">
        <v>111</v>
      </c>
      <c r="B131" s="7"/>
      <c r="C131" s="29"/>
      <c r="D131" s="5"/>
      <c r="E131" s="5"/>
      <c r="F131" s="5"/>
      <c r="G131" s="5"/>
      <c r="H131" s="5"/>
      <c r="I131" s="5"/>
      <c r="J131" s="5"/>
      <c r="K131" s="5"/>
      <c r="L131" s="6"/>
      <c r="M131" s="6"/>
      <c r="N131" s="6"/>
      <c r="O131" s="6"/>
      <c r="P131" s="49"/>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row>
    <row r="132" spans="1:131" s="8" customFormat="1" hidden="1">
      <c r="A132" s="93" t="s">
        <v>112</v>
      </c>
      <c r="B132" s="7"/>
      <c r="C132" s="29"/>
      <c r="D132" s="5"/>
      <c r="E132" s="5"/>
      <c r="F132" s="5"/>
      <c r="G132" s="5"/>
      <c r="H132" s="5"/>
      <c r="I132" s="5"/>
      <c r="J132" s="5"/>
      <c r="K132" s="5"/>
      <c r="L132" s="6"/>
      <c r="M132" s="6"/>
      <c r="N132" s="6"/>
      <c r="O132" s="6"/>
      <c r="P132" s="49"/>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row>
    <row r="133" spans="1:131" s="8" customFormat="1" hidden="1">
      <c r="A133" s="93" t="s">
        <v>103</v>
      </c>
      <c r="B133" s="7"/>
      <c r="C133" s="29"/>
      <c r="D133" s="5"/>
      <c r="E133" s="5"/>
      <c r="F133" s="5"/>
      <c r="G133" s="5"/>
      <c r="H133" s="5"/>
      <c r="I133" s="5"/>
      <c r="J133" s="5"/>
      <c r="K133" s="5"/>
      <c r="L133" s="6"/>
      <c r="M133" s="6"/>
      <c r="N133" s="6"/>
      <c r="O133" s="6"/>
      <c r="P133" s="49"/>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row>
    <row r="134" spans="1:131" s="8" customFormat="1" hidden="1">
      <c r="A134" s="93" t="s">
        <v>104</v>
      </c>
      <c r="B134" s="7"/>
      <c r="C134" s="29"/>
      <c r="D134" s="5"/>
      <c r="E134" s="5"/>
      <c r="F134" s="5"/>
      <c r="G134" s="5"/>
      <c r="H134" s="5"/>
      <c r="I134" s="5"/>
      <c r="J134" s="5"/>
      <c r="K134" s="5"/>
      <c r="L134" s="6"/>
      <c r="M134" s="6"/>
      <c r="N134" s="6"/>
      <c r="O134" s="6"/>
      <c r="P134" s="49"/>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row>
    <row r="135" spans="1:131" s="8" customFormat="1" hidden="1">
      <c r="A135" s="53" t="s">
        <v>40</v>
      </c>
      <c r="B135" s="7"/>
      <c r="C135" s="29"/>
      <c r="D135" s="5"/>
      <c r="E135" s="5"/>
      <c r="F135" s="5"/>
      <c r="G135" s="5"/>
      <c r="H135" s="5"/>
      <c r="I135" s="5"/>
      <c r="J135" s="5"/>
      <c r="K135" s="5"/>
      <c r="L135" s="6"/>
      <c r="M135" s="6"/>
      <c r="N135" s="6"/>
      <c r="O135" s="6"/>
      <c r="P135" s="49"/>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row>
    <row r="136" spans="1:131" s="8" customFormat="1" hidden="1">
      <c r="A136" s="53" t="s">
        <v>41</v>
      </c>
      <c r="B136" s="7"/>
      <c r="C136" s="29"/>
      <c r="D136" s="5"/>
      <c r="E136" s="5"/>
      <c r="F136" s="5"/>
      <c r="G136" s="5"/>
      <c r="H136" s="5"/>
      <c r="I136" s="5"/>
      <c r="J136" s="5"/>
      <c r="K136" s="5"/>
      <c r="L136" s="6"/>
      <c r="M136" s="6"/>
      <c r="N136" s="6"/>
      <c r="O136" s="6"/>
      <c r="P136" s="49"/>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row>
    <row r="137" spans="1:131" s="8" customFormat="1" hidden="1">
      <c r="A137" s="53" t="s">
        <v>42</v>
      </c>
      <c r="B137" s="7"/>
      <c r="C137" s="29"/>
      <c r="D137" s="5"/>
      <c r="E137" s="5"/>
      <c r="F137" s="5"/>
      <c r="G137" s="5"/>
      <c r="H137" s="5"/>
      <c r="I137" s="5"/>
      <c r="J137" s="5"/>
      <c r="K137" s="5"/>
      <c r="L137" s="6"/>
      <c r="M137" s="6"/>
      <c r="N137" s="6"/>
      <c r="O137" s="6"/>
      <c r="P137" s="49"/>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row>
    <row r="138" spans="1:131" s="8" customFormat="1" hidden="1">
      <c r="A138" s="53" t="s">
        <v>43</v>
      </c>
      <c r="B138" s="7"/>
      <c r="C138" s="29"/>
      <c r="D138" s="5"/>
      <c r="E138" s="5"/>
      <c r="F138" s="5"/>
      <c r="G138" s="5"/>
      <c r="H138" s="5"/>
      <c r="I138" s="5"/>
      <c r="J138" s="5"/>
      <c r="K138" s="5"/>
      <c r="L138" s="6"/>
      <c r="M138" s="6"/>
      <c r="N138" s="6"/>
      <c r="O138" s="6"/>
      <c r="P138" s="49"/>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row>
    <row r="139" spans="1:131" s="8" customFormat="1" hidden="1">
      <c r="A139" s="53"/>
      <c r="B139" s="7"/>
      <c r="C139" s="29"/>
      <c r="D139" s="5"/>
      <c r="E139" s="5"/>
      <c r="F139" s="5"/>
      <c r="G139" s="5"/>
      <c r="H139" s="5"/>
      <c r="I139" s="5"/>
      <c r="J139" s="5"/>
      <c r="K139" s="5"/>
      <c r="L139" s="6"/>
      <c r="M139" s="6"/>
      <c r="N139" s="6"/>
      <c r="O139" s="6"/>
      <c r="P139" s="49"/>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row>
    <row r="140" spans="1:131" s="8" customFormat="1" hidden="1">
      <c r="A140" s="53"/>
      <c r="B140" s="7"/>
      <c r="C140" s="29"/>
      <c r="D140" s="5"/>
      <c r="E140" s="5"/>
      <c r="F140" s="5"/>
      <c r="G140" s="5"/>
      <c r="H140" s="5"/>
      <c r="I140" s="5"/>
      <c r="J140" s="5"/>
      <c r="K140" s="5"/>
      <c r="L140" s="6"/>
      <c r="M140" s="6"/>
      <c r="N140" s="6"/>
      <c r="O140" s="6"/>
      <c r="P140" s="49"/>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row>
    <row r="141" spans="1:131" s="8" customFormat="1" hidden="1">
      <c r="A141" s="53"/>
      <c r="B141" s="7"/>
      <c r="C141" s="29"/>
      <c r="D141" s="5"/>
      <c r="E141" s="5"/>
      <c r="F141" s="5"/>
      <c r="G141" s="5"/>
      <c r="H141" s="5"/>
      <c r="I141" s="5"/>
      <c r="J141" s="5"/>
      <c r="K141" s="5"/>
      <c r="L141" s="6"/>
      <c r="M141" s="6"/>
      <c r="N141" s="6"/>
      <c r="O141" s="6"/>
      <c r="P141" s="49"/>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row>
    <row r="142" spans="1:131" s="8" customFormat="1" hidden="1">
      <c r="A142" s="53"/>
      <c r="B142" s="7"/>
      <c r="C142" s="29"/>
      <c r="D142" s="5"/>
      <c r="E142" s="5"/>
      <c r="F142" s="5"/>
      <c r="G142" s="5"/>
      <c r="H142" s="5"/>
      <c r="I142" s="5"/>
      <c r="J142" s="5"/>
      <c r="K142" s="5"/>
      <c r="L142" s="6"/>
      <c r="M142" s="6"/>
      <c r="N142" s="6"/>
      <c r="O142" s="6"/>
      <c r="P142" s="49"/>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row>
    <row r="143" spans="1:131" s="8" customFormat="1" ht="10.5" hidden="1">
      <c r="A143" s="64" t="str">
        <f>"Current Year:  "&amp;YEAR(C3)</f>
        <v>Current Year:  2024</v>
      </c>
      <c r="B143" s="7"/>
      <c r="C143" s="29"/>
      <c r="D143" s="5"/>
      <c r="E143" s="5"/>
      <c r="F143" s="5"/>
      <c r="G143" s="5"/>
      <c r="H143" s="5"/>
      <c r="I143" s="5"/>
      <c r="J143" s="5"/>
      <c r="K143" s="5"/>
      <c r="L143" s="6"/>
      <c r="M143" s="6"/>
      <c r="N143" s="6"/>
      <c r="O143" s="6"/>
      <c r="P143" s="49"/>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row>
    <row r="144" spans="1:131" s="8" customFormat="1" hidden="1">
      <c r="A144" s="53"/>
      <c r="B144" s="7"/>
      <c r="C144" s="29"/>
      <c r="D144" s="5"/>
      <c r="E144" s="5"/>
      <c r="F144" s="5"/>
      <c r="G144" s="5"/>
      <c r="H144" s="5"/>
      <c r="I144" s="5"/>
      <c r="J144" s="5"/>
      <c r="K144" s="5"/>
      <c r="L144" s="6"/>
      <c r="M144" s="6"/>
      <c r="N144" s="6"/>
      <c r="O144" s="6"/>
      <c r="P144" s="49"/>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row>
    <row r="145" spans="1:131" s="8" customFormat="1" ht="10.5" hidden="1" thickBot="1">
      <c r="A145" s="65"/>
      <c r="B145" s="66"/>
      <c r="C145" s="67"/>
      <c r="D145" s="68"/>
      <c r="E145" s="68"/>
      <c r="F145" s="68"/>
      <c r="G145" s="68"/>
      <c r="H145" s="68"/>
      <c r="I145" s="68"/>
      <c r="J145" s="68"/>
      <c r="K145" s="68"/>
      <c r="L145" s="69"/>
      <c r="M145" s="69"/>
      <c r="N145" s="69"/>
      <c r="O145" s="69"/>
      <c r="P145" s="70"/>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row>
    <row r="146" spans="1:131" s="8" customFormat="1">
      <c r="A146" s="88"/>
      <c r="B146" s="7"/>
      <c r="C146" s="29"/>
      <c r="D146" s="5"/>
      <c r="E146" s="5"/>
      <c r="F146" s="5"/>
      <c r="G146" s="5"/>
      <c r="H146" s="5"/>
      <c r="I146" s="5"/>
      <c r="J146" s="5"/>
      <c r="K146" s="5"/>
      <c r="L146" s="3"/>
      <c r="M146" s="3"/>
      <c r="N146" s="3"/>
      <c r="O146" s="3"/>
      <c r="P146" s="6"/>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row>
    <row r="147" spans="1:131" s="8" customFormat="1">
      <c r="A147" s="7"/>
      <c r="B147" s="7"/>
      <c r="C147" s="29"/>
      <c r="D147" s="5"/>
      <c r="E147" s="5"/>
      <c r="F147" s="5"/>
      <c r="G147" s="5"/>
      <c r="H147" s="5"/>
      <c r="I147" s="5"/>
      <c r="J147" s="5"/>
      <c r="K147" s="5"/>
      <c r="L147" s="3"/>
      <c r="M147" s="3"/>
      <c r="N147" s="3"/>
      <c r="O147" s="3"/>
      <c r="P147" s="6"/>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row>
    <row r="148" spans="1:131" s="8" customFormat="1">
      <c r="A148" s="7"/>
      <c r="B148" s="7"/>
      <c r="C148" s="29"/>
      <c r="D148" s="6"/>
      <c r="E148" s="6"/>
      <c r="F148" s="6"/>
      <c r="G148" s="6"/>
      <c r="H148" s="6"/>
      <c r="I148" s="6"/>
      <c r="J148" s="6"/>
      <c r="K148" s="6"/>
      <c r="L148" s="6"/>
      <c r="M148" s="6"/>
      <c r="N148" s="6"/>
      <c r="O148" s="6"/>
      <c r="P148" s="6"/>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row>
    <row r="149" spans="1:131" s="8" customFormat="1">
      <c r="A149" s="7"/>
      <c r="B149" s="7"/>
      <c r="C149" s="29"/>
      <c r="D149" s="6"/>
      <c r="E149" s="6"/>
      <c r="F149" s="6"/>
      <c r="G149" s="6"/>
      <c r="H149" s="6"/>
      <c r="I149" s="6"/>
      <c r="J149" s="6"/>
      <c r="K149" s="6"/>
      <c r="L149" s="5"/>
      <c r="M149" s="5"/>
      <c r="N149" s="5"/>
      <c r="O149" s="5"/>
      <c r="P149" s="6"/>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row>
    <row r="150" spans="1:131" s="8" customFormat="1">
      <c r="A150" s="7"/>
      <c r="B150" s="7"/>
      <c r="C150" s="29"/>
      <c r="D150" s="6"/>
      <c r="E150" s="6"/>
      <c r="F150" s="6"/>
      <c r="G150" s="6"/>
      <c r="H150" s="6"/>
      <c r="I150" s="6"/>
      <c r="J150" s="6"/>
      <c r="K150" s="6"/>
      <c r="L150" s="5"/>
      <c r="M150" s="5"/>
      <c r="N150" s="5"/>
      <c r="O150" s="5"/>
      <c r="P150" s="6"/>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row>
    <row r="151" spans="1:131" s="8" customFormat="1">
      <c r="A151" s="7"/>
      <c r="B151" s="7"/>
      <c r="C151" s="29"/>
      <c r="D151" s="6"/>
      <c r="E151" s="6"/>
      <c r="F151" s="6"/>
      <c r="G151" s="6"/>
      <c r="H151" s="6"/>
      <c r="I151" s="6"/>
      <c r="J151" s="6"/>
      <c r="K151" s="6"/>
      <c r="L151" s="5"/>
      <c r="M151" s="5"/>
      <c r="N151" s="5"/>
      <c r="O151" s="5"/>
      <c r="P151" s="6"/>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row>
    <row r="152" spans="1:131" s="8" customFormat="1">
      <c r="A152" s="7"/>
      <c r="B152" s="7"/>
      <c r="C152" s="29"/>
      <c r="D152" s="6"/>
      <c r="E152" s="6"/>
      <c r="F152" s="6"/>
      <c r="G152" s="6"/>
      <c r="H152" s="6"/>
      <c r="I152" s="6"/>
      <c r="J152" s="6"/>
      <c r="K152" s="6"/>
      <c r="L152" s="5"/>
      <c r="M152" s="5"/>
      <c r="N152" s="5"/>
      <c r="O152" s="5"/>
      <c r="P152" s="6"/>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32"/>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row>
    <row r="153" spans="1:131" s="8" customFormat="1">
      <c r="C153" s="30"/>
      <c r="D153" s="3"/>
      <c r="E153" s="3"/>
      <c r="F153" s="3"/>
      <c r="G153" s="3"/>
      <c r="H153" s="3"/>
      <c r="I153" s="3"/>
      <c r="J153" s="3"/>
      <c r="K153" s="3"/>
      <c r="L153" s="5"/>
      <c r="M153" s="5"/>
      <c r="N153" s="5"/>
      <c r="O153" s="5"/>
      <c r="P153" s="3"/>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33"/>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row>
    <row r="154" spans="1:131" s="8" customFormat="1">
      <c r="C154" s="30"/>
      <c r="D154" s="3"/>
      <c r="E154" s="3"/>
      <c r="F154" s="3"/>
      <c r="G154" s="3"/>
      <c r="H154" s="3"/>
      <c r="I154" s="3"/>
      <c r="J154" s="3"/>
      <c r="L154" s="5"/>
      <c r="M154" s="5"/>
      <c r="N154" s="5"/>
      <c r="O154" s="5"/>
      <c r="P154" s="3"/>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row>
    <row r="155" spans="1:131" s="8" customFormat="1">
      <c r="C155" s="30"/>
      <c r="D155" s="3"/>
      <c r="E155" s="3"/>
      <c r="F155" s="3"/>
      <c r="G155" s="3"/>
      <c r="H155" s="3"/>
      <c r="I155" s="3"/>
      <c r="J155" s="3"/>
      <c r="K155" s="3"/>
      <c r="L155" s="5"/>
      <c r="M155" s="5"/>
      <c r="N155" s="5"/>
      <c r="O155" s="5"/>
      <c r="P155" s="3"/>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row>
    <row r="156" spans="1:131" s="8" customFormat="1">
      <c r="C156" s="30"/>
      <c r="D156" s="3"/>
      <c r="E156" s="3"/>
      <c r="F156" s="3"/>
      <c r="G156" s="3"/>
      <c r="H156" s="3"/>
      <c r="I156" s="3"/>
      <c r="J156" s="3"/>
      <c r="K156" s="3"/>
      <c r="L156" s="5"/>
      <c r="M156" s="5"/>
      <c r="N156" s="5"/>
      <c r="O156" s="5"/>
      <c r="P156" s="3"/>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row>
    <row r="157" spans="1:131" s="8" customFormat="1">
      <c r="C157" s="30"/>
      <c r="D157" s="3"/>
      <c r="E157" s="3"/>
      <c r="F157" s="3"/>
      <c r="G157" s="3"/>
      <c r="H157" s="3"/>
      <c r="I157" s="3"/>
      <c r="J157" s="3"/>
      <c r="K157" s="3"/>
      <c r="L157" s="5"/>
      <c r="M157" s="5"/>
      <c r="N157" s="5"/>
      <c r="O157" s="5"/>
      <c r="P157" s="3"/>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row>
    <row r="158" spans="1:131" s="8" customFormat="1">
      <c r="C158" s="30"/>
      <c r="D158" s="3"/>
      <c r="E158" s="3"/>
      <c r="F158" s="3"/>
      <c r="G158" s="3"/>
      <c r="H158" s="3"/>
      <c r="I158" s="3"/>
      <c r="J158" s="3"/>
      <c r="K158" s="3"/>
      <c r="L158" s="5"/>
      <c r="M158" s="5"/>
      <c r="N158" s="5"/>
      <c r="O158" s="5"/>
      <c r="P158" s="3"/>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row>
    <row r="159" spans="1:131" s="8" customFormat="1">
      <c r="C159" s="30"/>
      <c r="D159" s="3"/>
      <c r="E159" s="3"/>
      <c r="F159" s="3"/>
      <c r="G159" s="3"/>
      <c r="H159" s="3"/>
      <c r="I159" s="3"/>
      <c r="J159" s="3"/>
      <c r="K159" s="3"/>
      <c r="L159" s="5"/>
      <c r="M159" s="5"/>
      <c r="N159" s="5"/>
      <c r="O159" s="5"/>
      <c r="P159" s="3"/>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row>
    <row r="160" spans="1:131" s="8" customFormat="1">
      <c r="C160" s="30"/>
      <c r="D160" s="3"/>
      <c r="E160" s="3"/>
      <c r="F160" s="3"/>
      <c r="G160" s="3"/>
      <c r="H160" s="3"/>
      <c r="I160" s="3"/>
      <c r="J160" s="3"/>
      <c r="K160" s="3"/>
      <c r="L160" s="5"/>
      <c r="M160" s="5"/>
      <c r="N160" s="5"/>
      <c r="O160" s="5"/>
      <c r="P160" s="3"/>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row>
    <row r="161" spans="3:131" s="8" customFormat="1">
      <c r="C161" s="30"/>
      <c r="D161" s="3"/>
      <c r="E161" s="3"/>
      <c r="F161" s="3"/>
      <c r="G161" s="3"/>
      <c r="H161" s="3"/>
      <c r="I161" s="3"/>
      <c r="J161" s="3"/>
      <c r="K161" s="3"/>
      <c r="L161" s="5"/>
      <c r="M161" s="5"/>
      <c r="N161" s="5"/>
      <c r="O161" s="5"/>
      <c r="P161" s="3"/>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row>
    <row r="162" spans="3:131" s="8" customFormat="1">
      <c r="C162" s="30"/>
      <c r="D162" s="3"/>
      <c r="E162" s="3"/>
      <c r="F162" s="3"/>
      <c r="G162" s="3"/>
      <c r="H162" s="3"/>
      <c r="I162" s="3"/>
      <c r="J162" s="3"/>
      <c r="K162" s="3"/>
      <c r="L162" s="5"/>
      <c r="M162" s="5"/>
      <c r="N162" s="5"/>
      <c r="O162" s="5"/>
      <c r="P162" s="3"/>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row>
    <row r="163" spans="3:131" s="8" customFormat="1">
      <c r="C163" s="30"/>
      <c r="D163" s="3"/>
      <c r="E163" s="3"/>
      <c r="F163" s="3"/>
      <c r="G163" s="3"/>
      <c r="H163" s="3"/>
      <c r="I163" s="3"/>
      <c r="J163" s="3"/>
      <c r="K163" s="3"/>
      <c r="L163" s="5"/>
      <c r="M163" s="5"/>
      <c r="N163" s="5"/>
      <c r="O163" s="5"/>
      <c r="P163" s="3"/>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row>
    <row r="164" spans="3:131" s="8" customFormat="1">
      <c r="C164" s="30"/>
      <c r="D164" s="3"/>
      <c r="E164" s="3"/>
      <c r="F164" s="3"/>
      <c r="G164" s="3"/>
      <c r="H164" s="3"/>
      <c r="I164" s="3"/>
      <c r="J164" s="3"/>
      <c r="K164" s="3"/>
      <c r="L164" s="5"/>
      <c r="M164" s="5"/>
      <c r="N164" s="5"/>
      <c r="O164" s="5"/>
      <c r="P164" s="3"/>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row>
    <row r="165" spans="3:131" s="8" customFormat="1">
      <c r="C165" s="30"/>
      <c r="D165" s="3"/>
      <c r="E165" s="3"/>
      <c r="F165" s="3"/>
      <c r="G165" s="3"/>
      <c r="H165" s="3"/>
      <c r="I165" s="3"/>
      <c r="J165" s="3"/>
      <c r="K165" s="3"/>
      <c r="L165" s="5"/>
      <c r="M165" s="5"/>
      <c r="N165" s="5"/>
      <c r="O165" s="5"/>
      <c r="P165" s="3"/>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row>
    <row r="166" spans="3:131" s="8" customFormat="1">
      <c r="C166" s="30"/>
      <c r="D166" s="3"/>
      <c r="E166" s="3"/>
      <c r="F166" s="3"/>
      <c r="G166" s="3"/>
      <c r="H166" s="3"/>
      <c r="I166" s="3"/>
      <c r="J166" s="3"/>
      <c r="K166" s="3"/>
      <c r="L166" s="5"/>
      <c r="M166" s="5"/>
      <c r="N166" s="5"/>
      <c r="O166" s="5"/>
      <c r="P166" s="3"/>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row>
    <row r="167" spans="3:131" s="8" customFormat="1">
      <c r="C167" s="30"/>
      <c r="D167" s="3"/>
      <c r="E167" s="3"/>
      <c r="F167" s="3"/>
      <c r="G167" s="3"/>
      <c r="H167" s="3"/>
      <c r="I167" s="3"/>
      <c r="J167" s="3"/>
      <c r="K167" s="3"/>
      <c r="L167" s="5"/>
      <c r="M167" s="5"/>
      <c r="N167" s="5"/>
      <c r="O167" s="5"/>
      <c r="P167" s="3"/>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row>
    <row r="168" spans="3:131" s="8" customFormat="1">
      <c r="C168" s="30"/>
      <c r="D168" s="3"/>
      <c r="E168" s="3"/>
      <c r="F168" s="3"/>
      <c r="G168" s="3"/>
      <c r="H168" s="3"/>
      <c r="I168" s="3"/>
      <c r="J168" s="3"/>
      <c r="K168" s="3"/>
      <c r="L168" s="5"/>
      <c r="M168" s="5"/>
      <c r="N168" s="5"/>
      <c r="O168" s="5"/>
      <c r="P168" s="3"/>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row>
    <row r="169" spans="3:131" s="8" customFormat="1">
      <c r="C169" s="30"/>
      <c r="D169" s="3"/>
      <c r="E169" s="3"/>
      <c r="F169" s="3"/>
      <c r="G169" s="3"/>
      <c r="H169" s="3"/>
      <c r="I169" s="3"/>
      <c r="J169" s="3"/>
      <c r="K169" s="3"/>
      <c r="L169" s="5"/>
      <c r="M169" s="5"/>
      <c r="N169" s="5"/>
      <c r="O169" s="5"/>
      <c r="P169" s="3"/>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row>
    <row r="170" spans="3:131" s="8" customFormat="1">
      <c r="C170" s="30"/>
      <c r="D170" s="3"/>
      <c r="E170" s="3"/>
      <c r="F170" s="3"/>
      <c r="G170" s="3"/>
      <c r="H170" s="3"/>
      <c r="I170" s="3"/>
      <c r="J170" s="3"/>
      <c r="K170" s="3"/>
      <c r="L170" s="5"/>
      <c r="M170" s="5"/>
      <c r="N170" s="5"/>
      <c r="O170" s="5"/>
      <c r="P170" s="3"/>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row>
    <row r="171" spans="3:131" s="8" customFormat="1">
      <c r="C171" s="30"/>
      <c r="D171" s="3"/>
      <c r="E171" s="3"/>
      <c r="F171" s="3"/>
      <c r="G171" s="3"/>
      <c r="H171" s="3"/>
      <c r="I171" s="3"/>
      <c r="J171" s="3"/>
      <c r="K171" s="3"/>
      <c r="L171" s="5"/>
      <c r="M171" s="5"/>
      <c r="N171" s="5"/>
      <c r="O171" s="5"/>
      <c r="P171" s="3"/>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row>
    <row r="172" spans="3:131" s="8" customFormat="1">
      <c r="C172" s="30"/>
      <c r="D172" s="3"/>
      <c r="E172" s="3"/>
      <c r="F172" s="3"/>
      <c r="G172" s="3"/>
      <c r="H172" s="3"/>
      <c r="I172" s="3"/>
      <c r="J172" s="3"/>
      <c r="K172" s="3"/>
      <c r="L172" s="5"/>
      <c r="M172" s="5"/>
      <c r="N172" s="5"/>
      <c r="O172" s="5"/>
      <c r="P172" s="3"/>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row>
    <row r="173" spans="3:131" s="8" customFormat="1">
      <c r="C173" s="30"/>
      <c r="D173" s="3"/>
      <c r="E173" s="3"/>
      <c r="F173" s="3"/>
      <c r="G173" s="3"/>
      <c r="H173" s="3"/>
      <c r="I173" s="3"/>
      <c r="J173" s="3"/>
      <c r="K173" s="3"/>
      <c r="L173" s="5"/>
      <c r="M173" s="5"/>
      <c r="N173" s="5"/>
      <c r="O173" s="5"/>
      <c r="P173" s="3"/>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row>
    <row r="174" spans="3:131" s="8" customFormat="1">
      <c r="C174" s="30"/>
      <c r="D174" s="3"/>
      <c r="E174" s="3"/>
      <c r="F174" s="3"/>
      <c r="G174" s="3"/>
      <c r="H174" s="3"/>
      <c r="I174" s="3"/>
      <c r="J174" s="3"/>
      <c r="K174" s="3"/>
      <c r="L174" s="5"/>
      <c r="M174" s="5"/>
      <c r="N174" s="5"/>
      <c r="O174" s="5"/>
      <c r="P174" s="3"/>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row>
    <row r="175" spans="3:131" s="8" customFormat="1">
      <c r="C175" s="30"/>
      <c r="D175" s="3"/>
      <c r="E175" s="3"/>
      <c r="F175" s="3"/>
      <c r="G175" s="3"/>
      <c r="H175" s="3"/>
      <c r="I175" s="3"/>
      <c r="J175" s="3"/>
      <c r="K175" s="3"/>
      <c r="L175" s="5"/>
      <c r="M175" s="5"/>
      <c r="N175" s="5"/>
      <c r="O175" s="5"/>
      <c r="P175" s="3"/>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row>
    <row r="176" spans="3:131" s="8" customFormat="1">
      <c r="C176" s="30"/>
      <c r="D176" s="3"/>
      <c r="E176" s="3"/>
      <c r="F176" s="3"/>
      <c r="G176" s="3"/>
      <c r="H176" s="3"/>
      <c r="I176" s="3"/>
      <c r="J176" s="3"/>
      <c r="K176" s="3"/>
      <c r="L176" s="5"/>
      <c r="M176" s="5"/>
      <c r="N176" s="5"/>
      <c r="O176" s="5"/>
      <c r="P176" s="3"/>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row>
    <row r="177" spans="3:131" s="8" customFormat="1">
      <c r="C177" s="30"/>
      <c r="D177" s="3"/>
      <c r="E177" s="3"/>
      <c r="F177" s="3"/>
      <c r="G177" s="3"/>
      <c r="H177" s="3"/>
      <c r="I177" s="3"/>
      <c r="J177" s="3"/>
      <c r="K177" s="3"/>
      <c r="L177" s="5"/>
      <c r="M177" s="5"/>
      <c r="N177" s="5"/>
      <c r="O177" s="5"/>
      <c r="P177" s="3"/>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row>
    <row r="178" spans="3:131" s="8" customFormat="1">
      <c r="C178" s="30"/>
      <c r="D178" s="3"/>
      <c r="E178" s="3"/>
      <c r="F178" s="3"/>
      <c r="G178" s="3"/>
      <c r="H178" s="3"/>
      <c r="I178" s="3"/>
      <c r="J178" s="3"/>
      <c r="K178" s="3"/>
      <c r="L178" s="5"/>
      <c r="M178" s="5"/>
      <c r="N178" s="5"/>
      <c r="O178" s="5"/>
      <c r="P178" s="3"/>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row>
    <row r="179" spans="3:131" s="8" customFormat="1">
      <c r="C179" s="30"/>
      <c r="D179" s="3"/>
      <c r="E179" s="3"/>
      <c r="F179" s="3"/>
      <c r="G179" s="3"/>
      <c r="H179" s="3"/>
      <c r="I179" s="3"/>
      <c r="J179" s="3"/>
      <c r="K179" s="3"/>
      <c r="L179" s="5"/>
      <c r="M179" s="5"/>
      <c r="N179" s="5"/>
      <c r="O179" s="5"/>
      <c r="P179" s="3"/>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row>
    <row r="180" spans="3:131" s="8" customFormat="1">
      <c r="C180" s="30"/>
      <c r="D180" s="3"/>
      <c r="E180" s="3"/>
      <c r="F180" s="3"/>
      <c r="G180" s="3"/>
      <c r="H180" s="3"/>
      <c r="I180" s="3"/>
      <c r="J180" s="3"/>
      <c r="K180" s="3"/>
      <c r="L180" s="3"/>
      <c r="M180" s="3"/>
      <c r="N180" s="3"/>
      <c r="O180" s="3"/>
      <c r="P180" s="3"/>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row>
    <row r="181" spans="3:131" s="8" customFormat="1">
      <c r="C181" s="30"/>
      <c r="D181" s="3"/>
      <c r="E181" s="3"/>
      <c r="F181" s="3"/>
      <c r="G181" s="3"/>
      <c r="H181" s="3"/>
      <c r="I181" s="3"/>
      <c r="J181" s="3"/>
      <c r="K181" s="3"/>
      <c r="L181" s="3"/>
      <c r="M181" s="3"/>
      <c r="N181" s="3"/>
      <c r="O181" s="3"/>
      <c r="P181" s="3"/>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row>
    <row r="182" spans="3:131" s="8" customFormat="1">
      <c r="C182" s="30"/>
      <c r="D182" s="3"/>
      <c r="E182" s="3"/>
      <c r="F182" s="3"/>
      <c r="G182" s="3"/>
      <c r="H182" s="3"/>
      <c r="I182" s="3"/>
      <c r="J182" s="3"/>
      <c r="K182" s="3"/>
      <c r="L182" s="3"/>
      <c r="M182" s="3"/>
      <c r="N182" s="3"/>
      <c r="O182" s="3"/>
      <c r="P182" s="3"/>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row>
    <row r="183" spans="3:131" s="8" customFormat="1">
      <c r="C183" s="30"/>
      <c r="D183" s="3"/>
      <c r="E183" s="3"/>
      <c r="F183" s="3"/>
      <c r="G183" s="3"/>
      <c r="H183" s="3"/>
      <c r="I183" s="3"/>
      <c r="J183" s="3"/>
      <c r="K183" s="3"/>
      <c r="L183" s="3"/>
      <c r="M183" s="3"/>
      <c r="N183" s="3"/>
      <c r="O183" s="3"/>
      <c r="P183" s="3"/>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row>
    <row r="184" spans="3:131" s="8" customFormat="1">
      <c r="C184" s="30"/>
      <c r="D184" s="3"/>
      <c r="E184" s="3"/>
      <c r="F184" s="3"/>
      <c r="G184" s="3"/>
      <c r="H184" s="3"/>
      <c r="I184" s="3"/>
      <c r="J184" s="3"/>
      <c r="K184" s="3"/>
      <c r="L184" s="3"/>
      <c r="M184" s="3"/>
      <c r="N184" s="3"/>
      <c r="O184" s="3"/>
      <c r="P184" s="3"/>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row>
    <row r="185" spans="3:131" s="8" customFormat="1">
      <c r="C185" s="30"/>
      <c r="D185" s="3"/>
      <c r="E185" s="3"/>
      <c r="F185" s="3"/>
      <c r="G185" s="3"/>
      <c r="H185" s="3"/>
      <c r="I185" s="3"/>
      <c r="J185" s="3"/>
      <c r="K185" s="3"/>
      <c r="L185" s="3"/>
      <c r="M185" s="3"/>
      <c r="N185" s="3"/>
      <c r="O185" s="3"/>
      <c r="P185" s="3"/>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row>
    <row r="186" spans="3:131" s="8" customFormat="1">
      <c r="C186" s="30"/>
      <c r="D186" s="3"/>
      <c r="E186" s="3"/>
      <c r="F186" s="3"/>
      <c r="G186" s="3"/>
      <c r="H186" s="3"/>
      <c r="I186" s="3"/>
      <c r="J186" s="3"/>
      <c r="K186" s="3"/>
      <c r="L186" s="3"/>
      <c r="M186" s="3"/>
      <c r="N186" s="3"/>
      <c r="O186" s="3"/>
      <c r="P186" s="3"/>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row>
    <row r="187" spans="3:131" s="8" customFormat="1">
      <c r="C187" s="30"/>
      <c r="D187" s="3"/>
      <c r="E187" s="3"/>
      <c r="F187" s="3"/>
      <c r="G187" s="3"/>
      <c r="H187" s="3"/>
      <c r="I187" s="3"/>
      <c r="J187" s="3"/>
      <c r="K187" s="3"/>
      <c r="L187" s="3"/>
      <c r="M187" s="3"/>
      <c r="N187" s="3"/>
      <c r="O187" s="3"/>
      <c r="P187" s="3"/>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row>
    <row r="188" spans="3:131" s="8" customFormat="1">
      <c r="C188" s="30"/>
      <c r="D188" s="3"/>
      <c r="E188" s="3"/>
      <c r="F188" s="3"/>
      <c r="G188" s="3"/>
      <c r="H188" s="3"/>
      <c r="I188" s="3"/>
      <c r="J188" s="3"/>
      <c r="K188" s="3"/>
      <c r="L188" s="3"/>
      <c r="M188" s="3"/>
      <c r="N188" s="3"/>
      <c r="O188" s="3"/>
      <c r="P188" s="3"/>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row>
    <row r="189" spans="3:131" s="8" customFormat="1">
      <c r="C189" s="30"/>
      <c r="D189" s="3"/>
      <c r="E189" s="3"/>
      <c r="F189" s="3"/>
      <c r="G189" s="3"/>
      <c r="H189" s="3"/>
      <c r="I189" s="3"/>
      <c r="J189" s="3"/>
      <c r="K189" s="3"/>
      <c r="L189" s="3"/>
      <c r="M189" s="3"/>
      <c r="N189" s="3"/>
      <c r="O189" s="3"/>
      <c r="P189" s="3"/>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row>
    <row r="190" spans="3:131" s="8" customFormat="1">
      <c r="C190" s="30"/>
      <c r="D190" s="3"/>
      <c r="E190" s="3"/>
      <c r="F190" s="3"/>
      <c r="G190" s="3"/>
      <c r="H190" s="3"/>
      <c r="I190" s="3"/>
      <c r="J190" s="3"/>
      <c r="K190" s="3"/>
      <c r="L190" s="3"/>
      <c r="M190" s="3"/>
      <c r="N190" s="3"/>
      <c r="O190" s="3"/>
      <c r="P190" s="3"/>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row>
    <row r="191" spans="3:131" s="8" customFormat="1">
      <c r="C191" s="30"/>
      <c r="D191" s="3"/>
      <c r="E191" s="3"/>
      <c r="F191" s="3"/>
      <c r="G191" s="3"/>
      <c r="H191" s="3"/>
      <c r="I191" s="3"/>
      <c r="J191" s="3"/>
      <c r="K191" s="3"/>
      <c r="L191" s="3"/>
      <c r="M191" s="3"/>
      <c r="N191" s="3"/>
      <c r="O191" s="3"/>
      <c r="P191" s="3"/>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row>
    <row r="192" spans="3:131" s="8" customFormat="1">
      <c r="C192" s="30"/>
      <c r="D192" s="3"/>
      <c r="E192" s="3"/>
      <c r="F192" s="3"/>
      <c r="G192" s="3"/>
      <c r="H192" s="3"/>
      <c r="I192" s="3"/>
      <c r="J192" s="3"/>
      <c r="K192" s="3"/>
      <c r="L192" s="3"/>
      <c r="M192" s="3"/>
      <c r="N192" s="3"/>
      <c r="O192" s="3"/>
      <c r="P192" s="3"/>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row>
    <row r="193" spans="3:131" s="8" customFormat="1">
      <c r="C193" s="30"/>
      <c r="D193" s="3"/>
      <c r="E193" s="3"/>
      <c r="F193" s="3"/>
      <c r="G193" s="3"/>
      <c r="H193" s="3"/>
      <c r="I193" s="3"/>
      <c r="J193" s="3"/>
      <c r="K193" s="3"/>
      <c r="L193" s="3"/>
      <c r="M193" s="3"/>
      <c r="N193" s="3"/>
      <c r="O193" s="3"/>
      <c r="P193" s="3"/>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row>
    <row r="194" spans="3:131" s="8" customFormat="1">
      <c r="C194" s="30"/>
      <c r="D194" s="3"/>
      <c r="E194" s="3"/>
      <c r="F194" s="3"/>
      <c r="G194" s="3"/>
      <c r="H194" s="3"/>
      <c r="I194" s="3"/>
      <c r="J194" s="3"/>
      <c r="K194" s="3"/>
      <c r="L194" s="3"/>
      <c r="M194" s="3"/>
      <c r="N194" s="3"/>
      <c r="O194" s="3"/>
      <c r="P194" s="3"/>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row>
    <row r="195" spans="3:131" s="8" customFormat="1">
      <c r="C195" s="30"/>
      <c r="D195" s="3"/>
      <c r="E195" s="3"/>
      <c r="F195" s="3"/>
      <c r="G195" s="3"/>
      <c r="H195" s="3"/>
      <c r="I195" s="3"/>
      <c r="J195" s="3"/>
      <c r="K195" s="3"/>
      <c r="L195" s="3"/>
      <c r="M195" s="3"/>
      <c r="N195" s="3"/>
      <c r="O195" s="3"/>
      <c r="P195" s="3"/>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row>
    <row r="196" spans="3:131" s="8" customFormat="1">
      <c r="C196" s="30"/>
      <c r="D196" s="3"/>
      <c r="E196" s="3"/>
      <c r="F196" s="3"/>
      <c r="G196" s="3"/>
      <c r="H196" s="3"/>
      <c r="I196" s="3"/>
      <c r="J196" s="3"/>
      <c r="K196" s="3"/>
      <c r="L196" s="3"/>
      <c r="M196" s="3"/>
      <c r="N196" s="3"/>
      <c r="O196" s="3"/>
      <c r="P196" s="3"/>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row>
    <row r="197" spans="3:131" s="8" customFormat="1">
      <c r="C197" s="30"/>
      <c r="D197" s="3"/>
      <c r="E197" s="3"/>
      <c r="F197" s="3"/>
      <c r="G197" s="3"/>
      <c r="H197" s="3"/>
      <c r="I197" s="3"/>
      <c r="J197" s="3"/>
      <c r="K197" s="3"/>
      <c r="L197" s="3"/>
      <c r="M197" s="3"/>
      <c r="N197" s="3"/>
      <c r="O197" s="3"/>
      <c r="P197" s="3"/>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row>
    <row r="198" spans="3:131" s="8" customFormat="1">
      <c r="C198" s="30"/>
      <c r="D198" s="3"/>
      <c r="E198" s="3"/>
      <c r="F198" s="3"/>
      <c r="G198" s="3"/>
      <c r="H198" s="3"/>
      <c r="I198" s="3"/>
      <c r="J198" s="3"/>
      <c r="K198" s="3"/>
      <c r="L198" s="3"/>
      <c r="M198" s="3"/>
      <c r="N198" s="3"/>
      <c r="O198" s="3"/>
      <c r="P198" s="3"/>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row>
    <row r="199" spans="3:131" s="8" customFormat="1">
      <c r="C199" s="30"/>
      <c r="D199" s="3"/>
      <c r="E199" s="3"/>
      <c r="F199" s="3"/>
      <c r="G199" s="3"/>
      <c r="H199" s="3"/>
      <c r="I199" s="3"/>
      <c r="J199" s="3"/>
      <c r="K199" s="3"/>
      <c r="L199" s="3"/>
      <c r="M199" s="3"/>
      <c r="N199" s="3"/>
      <c r="O199" s="3"/>
      <c r="P199" s="3"/>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row>
    <row r="200" spans="3:131" s="8" customFormat="1">
      <c r="C200" s="30"/>
      <c r="D200" s="3"/>
      <c r="E200" s="3"/>
      <c r="F200" s="3"/>
      <c r="G200" s="3"/>
      <c r="H200" s="3"/>
      <c r="I200" s="3"/>
      <c r="J200" s="3"/>
      <c r="K200" s="3"/>
      <c r="L200" s="3"/>
      <c r="M200" s="3"/>
      <c r="N200" s="3"/>
      <c r="O200" s="3"/>
      <c r="P200" s="3"/>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row>
    <row r="201" spans="3:131" s="8" customFormat="1">
      <c r="C201" s="30"/>
      <c r="D201" s="3"/>
      <c r="E201" s="3"/>
      <c r="F201" s="3"/>
      <c r="G201" s="3"/>
      <c r="H201" s="3"/>
      <c r="I201" s="3"/>
      <c r="J201" s="3"/>
      <c r="K201" s="3"/>
      <c r="L201" s="3"/>
      <c r="M201" s="3"/>
      <c r="N201" s="3"/>
      <c r="O201" s="3"/>
      <c r="P201" s="3"/>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row>
    <row r="202" spans="3:131" s="8" customFormat="1">
      <c r="C202" s="30"/>
      <c r="D202" s="3"/>
      <c r="E202" s="3"/>
      <c r="F202" s="3"/>
      <c r="G202" s="3"/>
      <c r="H202" s="3"/>
      <c r="I202" s="3"/>
      <c r="J202" s="3"/>
      <c r="K202" s="3"/>
      <c r="L202" s="3"/>
      <c r="M202" s="3"/>
      <c r="N202" s="3"/>
      <c r="O202" s="3"/>
      <c r="P202" s="3"/>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row>
    <row r="203" spans="3:131" s="8" customFormat="1">
      <c r="C203" s="30"/>
      <c r="D203" s="3"/>
      <c r="E203" s="3"/>
      <c r="F203" s="3"/>
      <c r="G203" s="3"/>
      <c r="H203" s="3"/>
      <c r="I203" s="3"/>
      <c r="J203" s="3"/>
      <c r="K203" s="3"/>
      <c r="L203" s="3"/>
      <c r="M203" s="3"/>
      <c r="N203" s="3"/>
      <c r="O203" s="3"/>
      <c r="P203" s="3"/>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row>
    <row r="204" spans="3:131" s="8" customFormat="1">
      <c r="C204" s="30"/>
      <c r="D204" s="3"/>
      <c r="E204" s="3"/>
      <c r="F204" s="3"/>
      <c r="G204" s="3"/>
      <c r="H204" s="3"/>
      <c r="I204" s="3"/>
      <c r="J204" s="3"/>
      <c r="K204" s="3"/>
      <c r="L204" s="3"/>
      <c r="M204" s="3"/>
      <c r="N204" s="3"/>
      <c r="O204" s="3"/>
      <c r="P204" s="3"/>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row>
    <row r="205" spans="3:131" s="8" customFormat="1">
      <c r="C205" s="30"/>
      <c r="D205" s="3"/>
      <c r="E205" s="3"/>
      <c r="F205" s="3"/>
      <c r="G205" s="3"/>
      <c r="H205" s="3"/>
      <c r="I205" s="3"/>
      <c r="J205" s="3"/>
      <c r="K205" s="3"/>
      <c r="L205" s="3"/>
      <c r="M205" s="3"/>
      <c r="N205" s="3"/>
      <c r="O205" s="3"/>
      <c r="P205" s="3"/>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row>
    <row r="206" spans="3:131" s="8" customFormat="1">
      <c r="C206" s="30"/>
      <c r="D206" s="3"/>
      <c r="E206" s="3"/>
      <c r="F206" s="3"/>
      <c r="G206" s="3"/>
      <c r="H206" s="3"/>
      <c r="I206" s="3"/>
      <c r="J206" s="3"/>
      <c r="K206" s="3"/>
      <c r="L206" s="3"/>
      <c r="M206" s="3"/>
      <c r="N206" s="3"/>
      <c r="O206" s="3"/>
      <c r="P206" s="3"/>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row>
    <row r="207" spans="3:131" s="8" customFormat="1">
      <c r="C207" s="30"/>
      <c r="D207" s="3"/>
      <c r="E207" s="3"/>
      <c r="F207" s="3"/>
      <c r="G207" s="3"/>
      <c r="H207" s="3"/>
      <c r="I207" s="3"/>
      <c r="J207" s="3"/>
      <c r="K207" s="3"/>
      <c r="L207" s="3"/>
      <c r="M207" s="3"/>
      <c r="N207" s="3"/>
      <c r="O207" s="3"/>
      <c r="P207" s="3"/>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row>
    <row r="208" spans="3:131" s="8" customFormat="1">
      <c r="C208" s="30"/>
      <c r="D208" s="3"/>
      <c r="E208" s="3"/>
      <c r="F208" s="3"/>
      <c r="G208" s="3"/>
      <c r="H208" s="3"/>
      <c r="I208" s="3"/>
      <c r="J208" s="3"/>
      <c r="K208" s="3"/>
      <c r="L208" s="3"/>
      <c r="M208" s="3"/>
      <c r="N208" s="3"/>
      <c r="O208" s="3"/>
      <c r="P208" s="3"/>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row>
    <row r="209" spans="3:131" s="8" customFormat="1">
      <c r="C209" s="30"/>
      <c r="D209" s="3"/>
      <c r="E209" s="3"/>
      <c r="F209" s="3"/>
      <c r="G209" s="3"/>
      <c r="H209" s="3"/>
      <c r="I209" s="3"/>
      <c r="J209" s="3"/>
      <c r="K209" s="3"/>
      <c r="L209" s="3"/>
      <c r="M209" s="3"/>
      <c r="N209" s="3"/>
      <c r="O209" s="3"/>
      <c r="P209" s="3"/>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row>
    <row r="210" spans="3:131" s="8" customFormat="1">
      <c r="C210" s="30"/>
      <c r="D210" s="3"/>
      <c r="E210" s="3"/>
      <c r="F210" s="3"/>
      <c r="G210" s="3"/>
      <c r="H210" s="3"/>
      <c r="I210" s="3"/>
      <c r="J210" s="3"/>
      <c r="K210" s="3"/>
      <c r="L210" s="3"/>
      <c r="M210" s="3"/>
      <c r="N210" s="3"/>
      <c r="O210" s="3"/>
      <c r="P210" s="3"/>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row>
    <row r="211" spans="3:131" s="8" customFormat="1">
      <c r="C211" s="30"/>
      <c r="D211" s="3"/>
      <c r="E211" s="3"/>
      <c r="F211" s="3"/>
      <c r="G211" s="3"/>
      <c r="H211" s="3"/>
      <c r="I211" s="3"/>
      <c r="J211" s="3"/>
      <c r="K211" s="3"/>
      <c r="L211" s="3"/>
      <c r="M211" s="3"/>
      <c r="N211" s="3"/>
      <c r="O211" s="3"/>
      <c r="P211" s="3"/>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row>
    <row r="212" spans="3:131" s="8" customFormat="1">
      <c r="C212" s="30"/>
      <c r="D212" s="3"/>
      <c r="E212" s="3"/>
      <c r="F212" s="3"/>
      <c r="G212" s="3"/>
      <c r="H212" s="3"/>
      <c r="I212" s="3"/>
      <c r="J212" s="3"/>
      <c r="K212" s="3"/>
      <c r="L212" s="3"/>
      <c r="M212" s="3"/>
      <c r="N212" s="3"/>
      <c r="O212" s="3"/>
      <c r="P212" s="3"/>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row>
    <row r="213" spans="3:131" s="8" customFormat="1">
      <c r="C213" s="30"/>
      <c r="D213" s="3"/>
      <c r="E213" s="3"/>
      <c r="F213" s="3"/>
      <c r="G213" s="3"/>
      <c r="H213" s="3"/>
      <c r="I213" s="3"/>
      <c r="J213" s="3"/>
      <c r="K213" s="3"/>
      <c r="L213" s="3"/>
      <c r="M213" s="3"/>
      <c r="N213" s="3"/>
      <c r="O213" s="3"/>
      <c r="P213" s="3"/>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row>
    <row r="214" spans="3:131" s="8" customFormat="1">
      <c r="C214" s="30"/>
      <c r="D214" s="3"/>
      <c r="E214" s="3"/>
      <c r="F214" s="3"/>
      <c r="G214" s="3"/>
      <c r="H214" s="3"/>
      <c r="I214" s="3"/>
      <c r="J214" s="3"/>
      <c r="K214" s="3"/>
      <c r="L214" s="3"/>
      <c r="M214" s="3"/>
      <c r="N214" s="3"/>
      <c r="O214" s="3"/>
      <c r="P214" s="3"/>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row>
    <row r="215" spans="3:131" s="8" customFormat="1">
      <c r="C215" s="30"/>
      <c r="D215" s="3"/>
      <c r="E215" s="3"/>
      <c r="F215" s="3"/>
      <c r="G215" s="3"/>
      <c r="H215" s="3"/>
      <c r="I215" s="3"/>
      <c r="J215" s="3"/>
      <c r="K215" s="3"/>
      <c r="L215" s="3"/>
      <c r="M215" s="3"/>
      <c r="N215" s="3"/>
      <c r="O215" s="3"/>
      <c r="P215" s="3"/>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row>
    <row r="216" spans="3:131" s="8" customFormat="1">
      <c r="C216" s="30"/>
      <c r="D216" s="3"/>
      <c r="E216" s="3"/>
      <c r="F216" s="3"/>
      <c r="G216" s="3"/>
      <c r="H216" s="3"/>
      <c r="I216" s="3"/>
      <c r="J216" s="3"/>
      <c r="K216" s="3"/>
      <c r="L216" s="3"/>
      <c r="M216" s="3"/>
      <c r="N216" s="3"/>
      <c r="O216" s="3"/>
      <c r="P216" s="3"/>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row>
    <row r="217" spans="3:131" s="8" customFormat="1">
      <c r="C217" s="30"/>
      <c r="D217" s="3"/>
      <c r="E217" s="3"/>
      <c r="F217" s="3"/>
      <c r="G217" s="3"/>
      <c r="H217" s="3"/>
      <c r="I217" s="3"/>
      <c r="J217" s="3"/>
      <c r="K217" s="3"/>
      <c r="L217" s="3"/>
      <c r="M217" s="3"/>
      <c r="N217" s="3"/>
      <c r="O217" s="3"/>
      <c r="P217" s="3"/>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row>
    <row r="218" spans="3:131" s="8" customFormat="1">
      <c r="C218" s="30"/>
      <c r="D218" s="3"/>
      <c r="E218" s="3"/>
      <c r="F218" s="3"/>
      <c r="G218" s="3"/>
      <c r="H218" s="3"/>
      <c r="I218" s="3"/>
      <c r="J218" s="3"/>
      <c r="K218" s="3"/>
      <c r="L218" s="3"/>
      <c r="M218" s="3"/>
      <c r="N218" s="3"/>
      <c r="O218" s="3"/>
      <c r="P218" s="3"/>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row>
    <row r="219" spans="3:131" s="8" customFormat="1">
      <c r="C219" s="30"/>
      <c r="D219" s="3"/>
      <c r="E219" s="3"/>
      <c r="F219" s="3"/>
      <c r="G219" s="3"/>
      <c r="H219" s="3"/>
      <c r="I219" s="3"/>
      <c r="J219" s="3"/>
      <c r="K219" s="3"/>
      <c r="L219" s="3"/>
      <c r="M219" s="3"/>
      <c r="N219" s="3"/>
      <c r="O219" s="3"/>
      <c r="P219" s="3"/>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row>
    <row r="220" spans="3:131" s="8" customFormat="1">
      <c r="C220" s="30"/>
      <c r="D220" s="3"/>
      <c r="E220" s="3"/>
      <c r="F220" s="3"/>
      <c r="G220" s="3"/>
      <c r="H220" s="3"/>
      <c r="I220" s="3"/>
      <c r="J220" s="3"/>
      <c r="K220" s="3"/>
      <c r="L220" s="3"/>
      <c r="M220" s="3"/>
      <c r="N220" s="3"/>
      <c r="O220" s="3"/>
      <c r="P220" s="3"/>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row>
    <row r="221" spans="3:131" s="8" customFormat="1">
      <c r="C221" s="30"/>
      <c r="D221" s="3"/>
      <c r="E221" s="3"/>
      <c r="F221" s="3"/>
      <c r="G221" s="3"/>
      <c r="H221" s="3"/>
      <c r="I221" s="3"/>
      <c r="J221" s="3"/>
      <c r="K221" s="3"/>
      <c r="L221" s="3"/>
      <c r="M221" s="3"/>
      <c r="N221" s="3"/>
      <c r="O221" s="3"/>
      <c r="P221" s="3"/>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row>
    <row r="222" spans="3:131" s="8" customFormat="1">
      <c r="C222" s="30"/>
      <c r="D222" s="3"/>
      <c r="E222" s="3"/>
      <c r="F222" s="3"/>
      <c r="G222" s="3"/>
      <c r="H222" s="3"/>
      <c r="I222" s="3"/>
      <c r="J222" s="3"/>
      <c r="K222" s="3"/>
      <c r="L222" s="3"/>
      <c r="M222" s="3"/>
      <c r="N222" s="3"/>
      <c r="O222" s="3"/>
      <c r="P222" s="3"/>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row>
    <row r="223" spans="3:131" s="8" customFormat="1">
      <c r="C223" s="30"/>
      <c r="D223" s="3"/>
      <c r="E223" s="3"/>
      <c r="F223" s="3"/>
      <c r="G223" s="3"/>
      <c r="H223" s="3"/>
      <c r="I223" s="3"/>
      <c r="J223" s="3"/>
      <c r="K223" s="3"/>
      <c r="L223" s="3"/>
      <c r="M223" s="3"/>
      <c r="N223" s="3"/>
      <c r="O223" s="3"/>
      <c r="P223" s="3"/>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row>
    <row r="224" spans="3:131" s="8" customFormat="1">
      <c r="C224" s="30"/>
      <c r="D224" s="3"/>
      <c r="E224" s="3"/>
      <c r="F224" s="3"/>
      <c r="G224" s="3"/>
      <c r="H224" s="3"/>
      <c r="I224" s="3"/>
      <c r="J224" s="3"/>
      <c r="K224" s="3"/>
      <c r="L224" s="3"/>
      <c r="M224" s="3"/>
      <c r="N224" s="3"/>
      <c r="O224" s="3"/>
      <c r="P224" s="3"/>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row>
    <row r="225" spans="3:131" s="8" customFormat="1">
      <c r="C225" s="30"/>
      <c r="D225" s="3"/>
      <c r="E225" s="3"/>
      <c r="F225" s="3"/>
      <c r="G225" s="3"/>
      <c r="H225" s="3"/>
      <c r="I225" s="3"/>
      <c r="J225" s="3"/>
      <c r="K225" s="3"/>
      <c r="L225" s="3"/>
      <c r="M225" s="3"/>
      <c r="N225" s="3"/>
      <c r="O225" s="3"/>
      <c r="P225" s="3"/>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row>
    <row r="226" spans="3:131" s="8" customFormat="1">
      <c r="C226" s="30"/>
      <c r="D226" s="3"/>
      <c r="E226" s="3"/>
      <c r="F226" s="3"/>
      <c r="G226" s="3"/>
      <c r="H226" s="3"/>
      <c r="I226" s="3"/>
      <c r="J226" s="3"/>
      <c r="K226" s="3"/>
      <c r="L226" s="3"/>
      <c r="M226" s="3"/>
      <c r="N226" s="3"/>
      <c r="O226" s="3"/>
      <c r="P226" s="3"/>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row>
    <row r="227" spans="3:131" s="8" customFormat="1">
      <c r="C227" s="30"/>
      <c r="D227" s="3"/>
      <c r="E227" s="3"/>
      <c r="F227" s="3"/>
      <c r="G227" s="3"/>
      <c r="H227" s="3"/>
      <c r="I227" s="3"/>
      <c r="J227" s="3"/>
      <c r="K227" s="3"/>
      <c r="L227" s="3"/>
      <c r="M227" s="3"/>
      <c r="N227" s="3"/>
      <c r="O227" s="3"/>
      <c r="P227" s="3"/>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row>
    <row r="228" spans="3:131" s="8" customFormat="1">
      <c r="C228" s="30"/>
      <c r="D228" s="3"/>
      <c r="E228" s="3"/>
      <c r="F228" s="3"/>
      <c r="G228" s="3"/>
      <c r="H228" s="3"/>
      <c r="I228" s="3"/>
      <c r="J228" s="3"/>
      <c r="K228" s="3"/>
      <c r="L228" s="3"/>
      <c r="M228" s="3"/>
      <c r="N228" s="3"/>
      <c r="O228" s="3"/>
      <c r="P228" s="3"/>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row>
    <row r="229" spans="3:131" s="8" customFormat="1">
      <c r="C229" s="30"/>
      <c r="D229" s="3"/>
      <c r="E229" s="3"/>
      <c r="F229" s="3"/>
      <c r="G229" s="3"/>
      <c r="H229" s="3"/>
      <c r="I229" s="3"/>
      <c r="J229" s="3"/>
      <c r="K229" s="3"/>
      <c r="L229" s="3"/>
      <c r="M229" s="3"/>
      <c r="N229" s="3"/>
      <c r="O229" s="3"/>
      <c r="P229" s="3"/>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row>
    <row r="230" spans="3:131" s="8" customFormat="1">
      <c r="C230" s="30"/>
      <c r="D230" s="3"/>
      <c r="E230" s="3"/>
      <c r="F230" s="3"/>
      <c r="G230" s="3"/>
      <c r="H230" s="3"/>
      <c r="I230" s="3"/>
      <c r="J230" s="3"/>
      <c r="K230" s="3"/>
      <c r="L230" s="3"/>
      <c r="M230" s="3"/>
      <c r="N230" s="3"/>
      <c r="O230" s="3"/>
      <c r="P230" s="3"/>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row>
    <row r="231" spans="3:131" s="8" customFormat="1">
      <c r="C231" s="30"/>
      <c r="D231" s="3"/>
      <c r="E231" s="3"/>
      <c r="F231" s="3"/>
      <c r="G231" s="3"/>
      <c r="H231" s="3"/>
      <c r="I231" s="3"/>
      <c r="J231" s="3"/>
      <c r="K231" s="3"/>
      <c r="L231" s="3"/>
      <c r="M231" s="3"/>
      <c r="N231" s="3"/>
      <c r="O231" s="3"/>
      <c r="P231" s="3"/>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row>
    <row r="232" spans="3:131" s="8" customFormat="1">
      <c r="C232" s="30"/>
      <c r="D232" s="3"/>
      <c r="E232" s="3"/>
      <c r="F232" s="3"/>
      <c r="G232" s="3"/>
      <c r="H232" s="3"/>
      <c r="I232" s="3"/>
      <c r="J232" s="3"/>
      <c r="K232" s="3"/>
      <c r="L232" s="3"/>
      <c r="M232" s="3"/>
      <c r="N232" s="3"/>
      <c r="O232" s="3"/>
      <c r="P232" s="3"/>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row>
    <row r="233" spans="3:131" s="8" customFormat="1">
      <c r="C233" s="30"/>
      <c r="D233" s="3"/>
      <c r="E233" s="3"/>
      <c r="F233" s="3"/>
      <c r="G233" s="3"/>
      <c r="H233" s="3"/>
      <c r="I233" s="3"/>
      <c r="J233" s="3"/>
      <c r="K233" s="3"/>
      <c r="L233" s="3"/>
      <c r="M233" s="3"/>
      <c r="N233" s="3"/>
      <c r="O233" s="3"/>
      <c r="P233" s="3"/>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row>
    <row r="234" spans="3:131" s="8" customFormat="1">
      <c r="C234" s="30"/>
      <c r="D234" s="3"/>
      <c r="E234" s="3"/>
      <c r="F234" s="3"/>
      <c r="G234" s="3"/>
      <c r="H234" s="3"/>
      <c r="I234" s="3"/>
      <c r="J234" s="3"/>
      <c r="K234" s="3"/>
      <c r="L234" s="3"/>
      <c r="M234" s="3"/>
      <c r="N234" s="3"/>
      <c r="O234" s="3"/>
      <c r="P234" s="3"/>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row>
    <row r="235" spans="3:131" s="8" customFormat="1">
      <c r="C235" s="30"/>
      <c r="D235" s="3"/>
      <c r="E235" s="3"/>
      <c r="F235" s="3"/>
      <c r="G235" s="3"/>
      <c r="H235" s="3"/>
      <c r="I235" s="3"/>
      <c r="J235" s="3"/>
      <c r="K235" s="3"/>
      <c r="L235" s="3"/>
      <c r="M235" s="3"/>
      <c r="N235" s="3"/>
      <c r="O235" s="3"/>
      <c r="P235" s="3"/>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row>
    <row r="236" spans="3:131" s="8" customFormat="1">
      <c r="C236" s="30"/>
      <c r="D236" s="3"/>
      <c r="E236" s="3"/>
      <c r="F236" s="3"/>
      <c r="G236" s="3"/>
      <c r="H236" s="3"/>
      <c r="I236" s="3"/>
      <c r="J236" s="3"/>
      <c r="K236" s="3"/>
      <c r="L236" s="3"/>
      <c r="M236" s="3"/>
      <c r="N236" s="3"/>
      <c r="O236" s="3"/>
      <c r="P236" s="3"/>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row>
    <row r="237" spans="3:131" s="8" customFormat="1">
      <c r="C237" s="30"/>
      <c r="D237" s="3"/>
      <c r="E237" s="3"/>
      <c r="F237" s="3"/>
      <c r="G237" s="3"/>
      <c r="H237" s="3"/>
      <c r="I237" s="3"/>
      <c r="J237" s="3"/>
      <c r="K237" s="3"/>
      <c r="L237" s="3"/>
      <c r="M237" s="3"/>
      <c r="N237" s="3"/>
      <c r="O237" s="3"/>
      <c r="P237" s="3"/>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row>
    <row r="238" spans="3:131" s="8" customFormat="1">
      <c r="C238" s="30"/>
      <c r="D238" s="3"/>
      <c r="E238" s="3"/>
      <c r="F238" s="3"/>
      <c r="G238" s="3"/>
      <c r="H238" s="3"/>
      <c r="I238" s="3"/>
      <c r="J238" s="3"/>
      <c r="K238" s="3"/>
      <c r="L238" s="3"/>
      <c r="M238" s="3"/>
      <c r="N238" s="3"/>
      <c r="O238" s="3"/>
      <c r="P238" s="3"/>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row>
    <row r="239" spans="3:131" s="8" customFormat="1">
      <c r="C239" s="30"/>
      <c r="D239" s="3"/>
      <c r="E239" s="3"/>
      <c r="F239" s="3"/>
      <c r="G239" s="3"/>
      <c r="H239" s="3"/>
      <c r="I239" s="3"/>
      <c r="J239" s="3"/>
      <c r="K239" s="3"/>
      <c r="L239" s="3"/>
      <c r="M239" s="3"/>
      <c r="N239" s="3"/>
      <c r="O239" s="3"/>
      <c r="P239" s="3"/>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row>
    <row r="240" spans="3:131" s="8" customFormat="1">
      <c r="C240" s="30"/>
      <c r="D240" s="3"/>
      <c r="E240" s="3"/>
      <c r="F240" s="3"/>
      <c r="G240" s="3"/>
      <c r="H240" s="3"/>
      <c r="I240" s="3"/>
      <c r="J240" s="3"/>
      <c r="K240" s="3"/>
      <c r="L240" s="3"/>
      <c r="M240" s="3"/>
      <c r="N240" s="3"/>
      <c r="O240" s="3"/>
      <c r="P240" s="3"/>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row>
    <row r="241" spans="3:131" s="8" customFormat="1">
      <c r="C241" s="30"/>
      <c r="D241" s="3"/>
      <c r="E241" s="3"/>
      <c r="F241" s="3"/>
      <c r="G241" s="3"/>
      <c r="H241" s="3"/>
      <c r="I241" s="3"/>
      <c r="J241" s="3"/>
      <c r="K241" s="3"/>
      <c r="L241" s="3"/>
      <c r="M241" s="3"/>
      <c r="N241" s="3"/>
      <c r="O241" s="3"/>
      <c r="P241" s="3"/>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row>
    <row r="242" spans="3:131" s="8" customFormat="1">
      <c r="C242" s="30"/>
      <c r="D242" s="3"/>
      <c r="E242" s="3"/>
      <c r="F242" s="3"/>
      <c r="G242" s="3"/>
      <c r="H242" s="3"/>
      <c r="I242" s="3"/>
      <c r="J242" s="3"/>
      <c r="K242" s="3"/>
      <c r="L242" s="3"/>
      <c r="M242" s="3"/>
      <c r="N242" s="3"/>
      <c r="O242" s="3"/>
      <c r="P242" s="3"/>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row>
    <row r="243" spans="3:131" s="8" customFormat="1">
      <c r="C243" s="30"/>
      <c r="D243" s="3"/>
      <c r="E243" s="3"/>
      <c r="F243" s="3"/>
      <c r="G243" s="3"/>
      <c r="H243" s="3"/>
      <c r="I243" s="3"/>
      <c r="J243" s="3"/>
      <c r="K243" s="3"/>
      <c r="L243" s="3"/>
      <c r="M243" s="3"/>
      <c r="N243" s="3"/>
      <c r="O243" s="3"/>
      <c r="P243" s="3"/>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row>
    <row r="244" spans="3:131" s="8" customFormat="1">
      <c r="C244" s="30"/>
      <c r="D244" s="3"/>
      <c r="E244" s="3"/>
      <c r="F244" s="3"/>
      <c r="G244" s="3"/>
      <c r="H244" s="3"/>
      <c r="I244" s="3"/>
      <c r="J244" s="3"/>
      <c r="K244" s="3"/>
      <c r="L244" s="3"/>
      <c r="M244" s="3"/>
      <c r="N244" s="3"/>
      <c r="O244" s="3"/>
      <c r="P244" s="3"/>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row>
    <row r="245" spans="3:131" s="8" customFormat="1">
      <c r="C245" s="30"/>
      <c r="D245" s="3"/>
      <c r="E245" s="3"/>
      <c r="F245" s="3"/>
      <c r="G245" s="3"/>
      <c r="H245" s="3"/>
      <c r="I245" s="3"/>
      <c r="J245" s="3"/>
      <c r="K245" s="3"/>
      <c r="L245" s="3"/>
      <c r="M245" s="3"/>
      <c r="N245" s="3"/>
      <c r="O245" s="3"/>
      <c r="P245" s="3"/>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row>
    <row r="246" spans="3:131" s="8" customFormat="1">
      <c r="C246" s="30"/>
      <c r="D246" s="3"/>
      <c r="E246" s="3"/>
      <c r="F246" s="3"/>
      <c r="G246" s="3"/>
      <c r="H246" s="3"/>
      <c r="I246" s="3"/>
      <c r="J246" s="3"/>
      <c r="K246" s="3"/>
      <c r="L246" s="3"/>
      <c r="M246" s="3"/>
      <c r="N246" s="3"/>
      <c r="O246" s="3"/>
      <c r="P246" s="3"/>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row>
    <row r="247" spans="3:131" s="8" customFormat="1">
      <c r="C247" s="30"/>
      <c r="D247" s="3"/>
      <c r="E247" s="3"/>
      <c r="F247" s="3"/>
      <c r="G247" s="3"/>
      <c r="H247" s="3"/>
      <c r="I247" s="3"/>
      <c r="J247" s="3"/>
      <c r="K247" s="3"/>
      <c r="L247" s="3"/>
      <c r="M247" s="3"/>
      <c r="N247" s="3"/>
      <c r="O247" s="3"/>
      <c r="P247" s="3"/>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row>
    <row r="248" spans="3:131" s="8" customFormat="1">
      <c r="C248" s="30"/>
      <c r="D248" s="3"/>
      <c r="E248" s="3"/>
      <c r="F248" s="3"/>
      <c r="G248" s="3"/>
      <c r="H248" s="3"/>
      <c r="I248" s="3"/>
      <c r="J248" s="3"/>
      <c r="K248" s="3"/>
      <c r="L248" s="3"/>
      <c r="M248" s="3"/>
      <c r="N248" s="3"/>
      <c r="O248" s="3"/>
      <c r="P248" s="3"/>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row>
    <row r="249" spans="3:131" s="8" customFormat="1">
      <c r="C249" s="30"/>
      <c r="D249" s="3"/>
      <c r="E249" s="3"/>
      <c r="F249" s="3"/>
      <c r="G249" s="3"/>
      <c r="H249" s="3"/>
      <c r="I249" s="3"/>
      <c r="J249" s="3"/>
      <c r="K249" s="3"/>
      <c r="L249" s="3"/>
      <c r="M249" s="3"/>
      <c r="N249" s="3"/>
      <c r="O249" s="3"/>
      <c r="P249" s="3"/>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row>
    <row r="250" spans="3:131" s="8" customFormat="1">
      <c r="C250" s="30"/>
      <c r="D250" s="3"/>
      <c r="E250" s="3"/>
      <c r="F250" s="3"/>
      <c r="G250" s="3"/>
      <c r="H250" s="3"/>
      <c r="I250" s="3"/>
      <c r="J250" s="3"/>
      <c r="K250" s="3"/>
      <c r="L250" s="3"/>
      <c r="M250" s="3"/>
      <c r="N250" s="3"/>
      <c r="O250" s="3"/>
      <c r="P250" s="3"/>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row>
    <row r="251" spans="3:131" s="8" customFormat="1">
      <c r="C251" s="30"/>
      <c r="D251" s="3"/>
      <c r="E251" s="3"/>
      <c r="F251" s="3"/>
      <c r="G251" s="3"/>
      <c r="H251" s="3"/>
      <c r="I251" s="3"/>
      <c r="J251" s="3"/>
      <c r="K251" s="3"/>
      <c r="L251" s="3"/>
      <c r="M251" s="3"/>
      <c r="N251" s="3"/>
      <c r="O251" s="3"/>
      <c r="P251" s="3"/>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row>
    <row r="252" spans="3:131" s="8" customFormat="1">
      <c r="C252" s="30"/>
      <c r="D252" s="3"/>
      <c r="E252" s="3"/>
      <c r="F252" s="3"/>
      <c r="G252" s="3"/>
      <c r="H252" s="3"/>
      <c r="I252" s="3"/>
      <c r="J252" s="3"/>
      <c r="K252" s="3"/>
      <c r="L252" s="3"/>
      <c r="M252" s="3"/>
      <c r="N252" s="3"/>
      <c r="O252" s="3"/>
      <c r="P252" s="3"/>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row>
    <row r="253" spans="3:131" s="8" customFormat="1">
      <c r="C253" s="30"/>
      <c r="D253" s="3"/>
      <c r="E253" s="3"/>
      <c r="F253" s="3"/>
      <c r="G253" s="3"/>
      <c r="H253" s="3"/>
      <c r="I253" s="3"/>
      <c r="J253" s="3"/>
      <c r="K253" s="3"/>
      <c r="L253" s="3"/>
      <c r="M253" s="3"/>
      <c r="N253" s="3"/>
      <c r="O253" s="3"/>
      <c r="P253" s="3"/>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row>
    <row r="254" spans="3:131" s="8" customFormat="1">
      <c r="C254" s="30"/>
      <c r="D254" s="3"/>
      <c r="E254" s="3"/>
      <c r="F254" s="3"/>
      <c r="G254" s="3"/>
      <c r="H254" s="3"/>
      <c r="I254" s="3"/>
      <c r="J254" s="3"/>
      <c r="K254" s="3"/>
      <c r="L254" s="3"/>
      <c r="M254" s="3"/>
      <c r="N254" s="3"/>
      <c r="O254" s="3"/>
      <c r="P254" s="3"/>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row>
    <row r="255" spans="3:131" s="8" customFormat="1">
      <c r="C255" s="30"/>
      <c r="D255" s="3"/>
      <c r="E255" s="3"/>
      <c r="F255" s="3"/>
      <c r="G255" s="3"/>
      <c r="H255" s="3"/>
      <c r="I255" s="3"/>
      <c r="J255" s="3"/>
      <c r="K255" s="3"/>
      <c r="L255" s="3"/>
      <c r="M255" s="3"/>
      <c r="N255" s="3"/>
      <c r="O255" s="3"/>
      <c r="P255" s="3"/>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row>
    <row r="256" spans="3:131" s="8" customFormat="1">
      <c r="C256" s="30"/>
      <c r="D256" s="3"/>
      <c r="E256" s="3"/>
      <c r="F256" s="3"/>
      <c r="G256" s="3"/>
      <c r="H256" s="3"/>
      <c r="I256" s="3"/>
      <c r="J256" s="3"/>
      <c r="K256" s="3"/>
      <c r="L256" s="3"/>
      <c r="M256" s="3"/>
      <c r="N256" s="3"/>
      <c r="O256" s="3"/>
      <c r="P256" s="3"/>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row>
    <row r="257" spans="3:131" s="8" customFormat="1">
      <c r="C257" s="30"/>
      <c r="D257" s="3"/>
      <c r="E257" s="3"/>
      <c r="F257" s="3"/>
      <c r="G257" s="3"/>
      <c r="H257" s="3"/>
      <c r="I257" s="3"/>
      <c r="J257" s="3"/>
      <c r="K257" s="3"/>
      <c r="L257" s="3"/>
      <c r="M257" s="3"/>
      <c r="N257" s="3"/>
      <c r="O257" s="3"/>
      <c r="P257" s="3"/>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row>
    <row r="258" spans="3:131" s="8" customFormat="1">
      <c r="C258" s="30"/>
      <c r="D258" s="3"/>
      <c r="E258" s="3"/>
      <c r="F258" s="3"/>
      <c r="G258" s="3"/>
      <c r="H258" s="3"/>
      <c r="I258" s="3"/>
      <c r="J258" s="3"/>
      <c r="K258" s="3"/>
      <c r="L258" s="3"/>
      <c r="M258" s="3"/>
      <c r="N258" s="3"/>
      <c r="O258" s="3"/>
      <c r="P258" s="3"/>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row>
    <row r="259" spans="3:131" s="8" customFormat="1">
      <c r="C259" s="30"/>
      <c r="D259" s="3"/>
      <c r="E259" s="3"/>
      <c r="F259" s="3"/>
      <c r="G259" s="3"/>
      <c r="H259" s="3"/>
      <c r="I259" s="3"/>
      <c r="J259" s="3"/>
      <c r="K259" s="3"/>
      <c r="L259" s="3"/>
      <c r="M259" s="3"/>
      <c r="N259" s="3"/>
      <c r="O259" s="3"/>
      <c r="P259" s="3"/>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row>
    <row r="260" spans="3:131" s="8" customFormat="1">
      <c r="C260" s="30"/>
      <c r="D260" s="3"/>
      <c r="E260" s="3"/>
      <c r="F260" s="3"/>
      <c r="G260" s="3"/>
      <c r="H260" s="3"/>
      <c r="I260" s="3"/>
      <c r="J260" s="3"/>
      <c r="K260" s="3"/>
      <c r="L260" s="3"/>
      <c r="M260" s="3"/>
      <c r="N260" s="3"/>
      <c r="O260" s="3"/>
      <c r="P260" s="3"/>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row>
    <row r="261" spans="3:131" s="8" customFormat="1">
      <c r="C261" s="30"/>
      <c r="D261" s="3"/>
      <c r="E261" s="3"/>
      <c r="F261" s="3"/>
      <c r="G261" s="3"/>
      <c r="H261" s="3"/>
      <c r="I261" s="3"/>
      <c r="J261" s="3"/>
      <c r="K261" s="3"/>
      <c r="L261" s="3"/>
      <c r="M261" s="3"/>
      <c r="N261" s="3"/>
      <c r="O261" s="3"/>
      <c r="P261" s="3"/>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row>
    <row r="262" spans="3:131" s="8" customFormat="1">
      <c r="C262" s="30"/>
      <c r="D262" s="3"/>
      <c r="E262" s="3"/>
      <c r="F262" s="3"/>
      <c r="G262" s="3"/>
      <c r="H262" s="3"/>
      <c r="I262" s="3"/>
      <c r="J262" s="3"/>
      <c r="K262" s="3"/>
      <c r="L262" s="3"/>
      <c r="M262" s="3"/>
      <c r="N262" s="3"/>
      <c r="O262" s="3"/>
      <c r="P262" s="3"/>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row>
    <row r="263" spans="3:131" s="8" customFormat="1">
      <c r="C263" s="30"/>
      <c r="D263" s="3"/>
      <c r="E263" s="3"/>
      <c r="F263" s="3"/>
      <c r="G263" s="3"/>
      <c r="H263" s="3"/>
      <c r="I263" s="3"/>
      <c r="J263" s="3"/>
      <c r="K263" s="3"/>
      <c r="L263" s="3"/>
      <c r="M263" s="3"/>
      <c r="N263" s="3"/>
      <c r="O263" s="3"/>
      <c r="P263" s="3"/>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row>
    <row r="264" spans="3:131" s="8" customFormat="1">
      <c r="C264" s="30"/>
      <c r="D264" s="3"/>
      <c r="E264" s="3"/>
      <c r="F264" s="3"/>
      <c r="G264" s="3"/>
      <c r="H264" s="3"/>
      <c r="I264" s="3"/>
      <c r="J264" s="3"/>
      <c r="K264" s="3"/>
      <c r="L264" s="3"/>
      <c r="M264" s="3"/>
      <c r="N264" s="3"/>
      <c r="O264" s="3"/>
      <c r="P264" s="3"/>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row>
    <row r="265" spans="3:131" s="8" customFormat="1">
      <c r="C265" s="30"/>
      <c r="D265" s="3"/>
      <c r="E265" s="3"/>
      <c r="F265" s="3"/>
      <c r="G265" s="3"/>
      <c r="H265" s="3"/>
      <c r="I265" s="3"/>
      <c r="J265" s="3"/>
      <c r="K265" s="3"/>
      <c r="L265" s="3"/>
      <c r="M265" s="3"/>
      <c r="N265" s="3"/>
      <c r="O265" s="3"/>
      <c r="P265" s="3"/>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row>
    <row r="266" spans="3:131" s="8" customFormat="1">
      <c r="C266" s="30"/>
      <c r="D266" s="3"/>
      <c r="E266" s="3"/>
      <c r="F266" s="3"/>
      <c r="G266" s="3"/>
      <c r="H266" s="3"/>
      <c r="I266" s="3"/>
      <c r="J266" s="3"/>
      <c r="K266" s="3"/>
      <c r="L266" s="3"/>
      <c r="M266" s="3"/>
      <c r="N266" s="3"/>
      <c r="O266" s="3"/>
      <c r="P266" s="3"/>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row>
    <row r="267" spans="3:131" s="8" customFormat="1">
      <c r="C267" s="30"/>
      <c r="D267" s="3"/>
      <c r="E267" s="3"/>
      <c r="F267" s="3"/>
      <c r="G267" s="3"/>
      <c r="H267" s="3"/>
      <c r="I267" s="3"/>
      <c r="J267" s="3"/>
      <c r="K267" s="3"/>
      <c r="L267" s="3"/>
      <c r="M267" s="3"/>
      <c r="N267" s="3"/>
      <c r="O267" s="3"/>
      <c r="P267" s="3"/>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row>
    <row r="268" spans="3:131" s="8" customFormat="1">
      <c r="C268" s="30"/>
      <c r="D268" s="3"/>
      <c r="E268" s="3"/>
      <c r="F268" s="3"/>
      <c r="G268" s="3"/>
      <c r="H268" s="3"/>
      <c r="I268" s="3"/>
      <c r="J268" s="3"/>
      <c r="K268" s="3"/>
      <c r="L268" s="3"/>
      <c r="M268" s="3"/>
      <c r="N268" s="3"/>
      <c r="O268" s="3"/>
      <c r="P268" s="3"/>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row>
    <row r="269" spans="3:131" s="8" customFormat="1">
      <c r="C269" s="30"/>
      <c r="D269" s="3"/>
      <c r="E269" s="3"/>
      <c r="F269" s="3"/>
      <c r="G269" s="3"/>
      <c r="H269" s="3"/>
      <c r="I269" s="3"/>
      <c r="J269" s="3"/>
      <c r="K269" s="3"/>
      <c r="L269" s="3"/>
      <c r="M269" s="3"/>
      <c r="N269" s="3"/>
      <c r="O269" s="3"/>
      <c r="P269" s="3"/>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row>
    <row r="270" spans="3:131" s="8" customFormat="1">
      <c r="C270" s="30"/>
      <c r="D270" s="3"/>
      <c r="E270" s="3"/>
      <c r="F270" s="3"/>
      <c r="G270" s="3"/>
      <c r="H270" s="3"/>
      <c r="I270" s="3"/>
      <c r="J270" s="3"/>
      <c r="K270" s="3"/>
      <c r="L270" s="3"/>
      <c r="M270" s="3"/>
      <c r="N270" s="3"/>
      <c r="O270" s="3"/>
      <c r="P270" s="3"/>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row>
    <row r="271" spans="3:131" s="8" customFormat="1">
      <c r="C271" s="30"/>
      <c r="D271" s="3"/>
      <c r="E271" s="3"/>
      <c r="F271" s="3"/>
      <c r="G271" s="3"/>
      <c r="H271" s="3"/>
      <c r="I271" s="3"/>
      <c r="J271" s="3"/>
      <c r="K271" s="3"/>
      <c r="L271" s="3"/>
      <c r="M271" s="3"/>
      <c r="N271" s="3"/>
      <c r="O271" s="3"/>
      <c r="P271" s="3"/>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c r="DK271" s="7"/>
      <c r="DL271" s="7"/>
      <c r="DM271" s="7"/>
      <c r="DN271" s="7"/>
      <c r="DO271" s="7"/>
      <c r="DP271" s="7"/>
      <c r="DQ271" s="7"/>
      <c r="DR271" s="7"/>
      <c r="DS271" s="7"/>
      <c r="DT271" s="7"/>
      <c r="DU271" s="7"/>
      <c r="DV271" s="7"/>
      <c r="DW271" s="7"/>
      <c r="DX271" s="7"/>
      <c r="DY271" s="7"/>
      <c r="DZ271" s="7"/>
      <c r="EA271" s="7"/>
    </row>
    <row r="272" spans="3:131" s="8" customFormat="1">
      <c r="C272" s="30"/>
      <c r="D272" s="3"/>
      <c r="E272" s="3"/>
      <c r="F272" s="3"/>
      <c r="G272" s="3"/>
      <c r="H272" s="3"/>
      <c r="I272" s="3"/>
      <c r="J272" s="3"/>
      <c r="K272" s="3"/>
      <c r="L272" s="3"/>
      <c r="M272" s="3"/>
      <c r="N272" s="3"/>
      <c r="O272" s="3"/>
      <c r="P272" s="3"/>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row>
    <row r="273" spans="3:131" s="8" customFormat="1">
      <c r="C273" s="30"/>
      <c r="D273" s="3"/>
      <c r="E273" s="3"/>
      <c r="F273" s="3"/>
      <c r="G273" s="3"/>
      <c r="H273" s="3"/>
      <c r="I273" s="3"/>
      <c r="J273" s="3"/>
      <c r="K273" s="3"/>
      <c r="L273" s="3"/>
      <c r="M273" s="3"/>
      <c r="N273" s="3"/>
      <c r="O273" s="3"/>
      <c r="P273" s="3"/>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row>
    <row r="274" spans="3:131" s="8" customFormat="1">
      <c r="C274" s="30"/>
      <c r="D274" s="3"/>
      <c r="E274" s="3"/>
      <c r="F274" s="3"/>
      <c r="G274" s="3"/>
      <c r="H274" s="3"/>
      <c r="I274" s="3"/>
      <c r="J274" s="3"/>
      <c r="K274" s="3"/>
      <c r="L274" s="3"/>
      <c r="M274" s="3"/>
      <c r="N274" s="3"/>
      <c r="O274" s="3"/>
      <c r="P274" s="3"/>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row>
    <row r="275" spans="3:131" s="8" customFormat="1">
      <c r="C275" s="30"/>
      <c r="D275" s="3"/>
      <c r="E275" s="3"/>
      <c r="F275" s="3"/>
      <c r="G275" s="3"/>
      <c r="H275" s="3"/>
      <c r="I275" s="3"/>
      <c r="J275" s="3"/>
      <c r="K275" s="3"/>
      <c r="L275" s="3"/>
      <c r="M275" s="3"/>
      <c r="N275" s="3"/>
      <c r="O275" s="3"/>
      <c r="P275" s="3"/>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row>
    <row r="276" spans="3:131" s="8" customFormat="1">
      <c r="C276" s="30"/>
      <c r="D276" s="3"/>
      <c r="E276" s="3"/>
      <c r="F276" s="3"/>
      <c r="G276" s="3"/>
      <c r="H276" s="3"/>
      <c r="I276" s="3"/>
      <c r="J276" s="3"/>
      <c r="K276" s="3"/>
      <c r="L276" s="3"/>
      <c r="M276" s="3"/>
      <c r="N276" s="3"/>
      <c r="O276" s="3"/>
      <c r="P276" s="3"/>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row>
    <row r="277" spans="3:131" s="8" customFormat="1">
      <c r="C277" s="30"/>
      <c r="D277" s="3"/>
      <c r="E277" s="3"/>
      <c r="F277" s="3"/>
      <c r="G277" s="3"/>
      <c r="H277" s="3"/>
      <c r="I277" s="3"/>
      <c r="J277" s="3"/>
      <c r="K277" s="3"/>
      <c r="L277" s="3"/>
      <c r="M277" s="3"/>
      <c r="N277" s="3"/>
      <c r="O277" s="3"/>
      <c r="P277" s="3"/>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row>
    <row r="278" spans="3:131" s="8" customFormat="1">
      <c r="C278" s="30"/>
      <c r="D278" s="3"/>
      <c r="E278" s="3"/>
      <c r="F278" s="3"/>
      <c r="G278" s="3"/>
      <c r="H278" s="3"/>
      <c r="I278" s="3"/>
      <c r="J278" s="3"/>
      <c r="K278" s="3"/>
      <c r="L278" s="3"/>
      <c r="M278" s="3"/>
      <c r="N278" s="3"/>
      <c r="O278" s="3"/>
      <c r="P278" s="3"/>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row>
    <row r="279" spans="3:131" s="8" customFormat="1">
      <c r="C279" s="30"/>
      <c r="D279" s="3"/>
      <c r="E279" s="3"/>
      <c r="F279" s="3"/>
      <c r="G279" s="3"/>
      <c r="H279" s="3"/>
      <c r="I279" s="3"/>
      <c r="J279" s="3"/>
      <c r="K279" s="3"/>
      <c r="L279" s="3"/>
      <c r="M279" s="3"/>
      <c r="N279" s="3"/>
      <c r="O279" s="3"/>
      <c r="P279" s="3"/>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row>
    <row r="280" spans="3:131" s="8" customFormat="1">
      <c r="C280" s="30"/>
      <c r="D280" s="3"/>
      <c r="E280" s="3"/>
      <c r="F280" s="3"/>
      <c r="G280" s="3"/>
      <c r="H280" s="3"/>
      <c r="I280" s="3"/>
      <c r="J280" s="3"/>
      <c r="K280" s="3"/>
      <c r="L280" s="3"/>
      <c r="M280" s="3"/>
      <c r="N280" s="3"/>
      <c r="O280" s="3"/>
      <c r="P280" s="3"/>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row>
    <row r="281" spans="3:131" s="8" customFormat="1">
      <c r="C281" s="30"/>
      <c r="D281" s="3"/>
      <c r="E281" s="3"/>
      <c r="F281" s="3"/>
      <c r="G281" s="3"/>
      <c r="H281" s="3"/>
      <c r="I281" s="3"/>
      <c r="J281" s="3"/>
      <c r="K281" s="3"/>
      <c r="L281" s="3"/>
      <c r="M281" s="3"/>
      <c r="N281" s="3"/>
      <c r="O281" s="3"/>
      <c r="P281" s="3"/>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row>
    <row r="282" spans="3:131" s="8" customFormat="1">
      <c r="C282" s="30"/>
      <c r="D282" s="3"/>
      <c r="E282" s="3"/>
      <c r="F282" s="3"/>
      <c r="G282" s="3"/>
      <c r="H282" s="3"/>
      <c r="I282" s="3"/>
      <c r="J282" s="3"/>
      <c r="K282" s="3"/>
      <c r="L282" s="3"/>
      <c r="M282" s="3"/>
      <c r="N282" s="3"/>
      <c r="O282" s="3"/>
      <c r="P282" s="3"/>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row>
    <row r="283" spans="3:131" s="8" customFormat="1">
      <c r="C283" s="30"/>
      <c r="D283" s="3"/>
      <c r="E283" s="3"/>
      <c r="F283" s="3"/>
      <c r="G283" s="3"/>
      <c r="H283" s="3"/>
      <c r="I283" s="3"/>
      <c r="J283" s="3"/>
      <c r="K283" s="3"/>
      <c r="L283" s="3"/>
      <c r="M283" s="3"/>
      <c r="N283" s="3"/>
      <c r="O283" s="3"/>
      <c r="P283" s="3"/>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row>
    <row r="284" spans="3:131" s="8" customFormat="1">
      <c r="C284" s="30"/>
      <c r="D284" s="3"/>
      <c r="E284" s="3"/>
      <c r="F284" s="3"/>
      <c r="G284" s="3"/>
      <c r="H284" s="3"/>
      <c r="I284" s="3"/>
      <c r="J284" s="3"/>
      <c r="K284" s="3"/>
      <c r="L284" s="3"/>
      <c r="M284" s="3"/>
      <c r="N284" s="3"/>
      <c r="O284" s="3"/>
      <c r="P284" s="3"/>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row>
    <row r="285" spans="3:131" s="8" customFormat="1">
      <c r="C285" s="30"/>
      <c r="D285" s="3"/>
      <c r="E285" s="3"/>
      <c r="F285" s="3"/>
      <c r="G285" s="3"/>
      <c r="H285" s="3"/>
      <c r="I285" s="3"/>
      <c r="J285" s="3"/>
      <c r="K285" s="3"/>
      <c r="L285" s="3"/>
      <c r="M285" s="3"/>
      <c r="N285" s="3"/>
      <c r="O285" s="3"/>
      <c r="P285" s="3"/>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row>
    <row r="286" spans="3:131" s="8" customFormat="1">
      <c r="C286" s="30"/>
      <c r="D286" s="3"/>
      <c r="E286" s="3"/>
      <c r="F286" s="3"/>
      <c r="G286" s="3"/>
      <c r="H286" s="3"/>
      <c r="I286" s="3"/>
      <c r="J286" s="3"/>
      <c r="K286" s="3"/>
      <c r="L286" s="3"/>
      <c r="M286" s="3"/>
      <c r="N286" s="3"/>
      <c r="O286" s="3"/>
      <c r="P286" s="3"/>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row>
    <row r="287" spans="3:131" s="8" customFormat="1">
      <c r="C287" s="30"/>
      <c r="D287" s="3"/>
      <c r="E287" s="3"/>
      <c r="F287" s="3"/>
      <c r="G287" s="3"/>
      <c r="H287" s="3"/>
      <c r="I287" s="3"/>
      <c r="J287" s="3"/>
      <c r="K287" s="3"/>
      <c r="L287" s="3"/>
      <c r="M287" s="3"/>
      <c r="N287" s="3"/>
      <c r="O287" s="3"/>
      <c r="P287" s="3"/>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row>
    <row r="288" spans="3:131" s="8" customFormat="1">
      <c r="C288" s="30"/>
      <c r="D288" s="3"/>
      <c r="E288" s="3"/>
      <c r="F288" s="3"/>
      <c r="G288" s="3"/>
      <c r="H288" s="3"/>
      <c r="I288" s="3"/>
      <c r="J288" s="3"/>
      <c r="K288" s="3"/>
      <c r="L288" s="3"/>
      <c r="M288" s="3"/>
      <c r="N288" s="3"/>
      <c r="O288" s="3"/>
      <c r="P288" s="3"/>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row>
    <row r="289" spans="3:131" s="8" customFormat="1">
      <c r="C289" s="30"/>
      <c r="D289" s="3"/>
      <c r="E289" s="3"/>
      <c r="F289" s="3"/>
      <c r="G289" s="3"/>
      <c r="H289" s="3"/>
      <c r="I289" s="3"/>
      <c r="J289" s="3"/>
      <c r="K289" s="3"/>
      <c r="L289" s="3"/>
      <c r="M289" s="3"/>
      <c r="N289" s="3"/>
      <c r="O289" s="3"/>
      <c r="P289" s="3"/>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row>
    <row r="290" spans="3:131" s="8" customFormat="1">
      <c r="C290" s="30"/>
      <c r="D290" s="3"/>
      <c r="E290" s="3"/>
      <c r="F290" s="3"/>
      <c r="G290" s="3"/>
      <c r="H290" s="3"/>
      <c r="I290" s="3"/>
      <c r="J290" s="3"/>
      <c r="K290" s="3"/>
      <c r="L290" s="3"/>
      <c r="M290" s="3"/>
      <c r="N290" s="3"/>
      <c r="O290" s="3"/>
      <c r="P290" s="3"/>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row>
    <row r="291" spans="3:131" s="8" customFormat="1">
      <c r="C291" s="30"/>
      <c r="D291" s="3"/>
      <c r="E291" s="3"/>
      <c r="F291" s="3"/>
      <c r="G291" s="3"/>
      <c r="H291" s="3"/>
      <c r="I291" s="3"/>
      <c r="J291" s="3"/>
      <c r="K291" s="3"/>
      <c r="L291" s="3"/>
      <c r="M291" s="3"/>
      <c r="N291" s="3"/>
      <c r="O291" s="3"/>
      <c r="P291" s="3"/>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row>
    <row r="292" spans="3:131" s="8" customFormat="1">
      <c r="C292" s="30"/>
      <c r="D292" s="3"/>
      <c r="E292" s="3"/>
      <c r="F292" s="3"/>
      <c r="G292" s="3"/>
      <c r="H292" s="3"/>
      <c r="I292" s="3"/>
      <c r="J292" s="3"/>
      <c r="K292" s="3"/>
      <c r="L292" s="3"/>
      <c r="M292" s="3"/>
      <c r="N292" s="3"/>
      <c r="O292" s="3"/>
      <c r="P292" s="3"/>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row>
    <row r="293" spans="3:131" s="8" customFormat="1">
      <c r="C293" s="30"/>
      <c r="D293" s="3"/>
      <c r="E293" s="3"/>
      <c r="F293" s="3"/>
      <c r="G293" s="3"/>
      <c r="H293" s="3"/>
      <c r="I293" s="3"/>
      <c r="J293" s="3"/>
      <c r="K293" s="3"/>
      <c r="L293" s="3"/>
      <c r="M293" s="3"/>
      <c r="N293" s="3"/>
      <c r="O293" s="3"/>
      <c r="P293" s="3"/>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row>
    <row r="294" spans="3:131" s="8" customFormat="1">
      <c r="C294" s="30"/>
      <c r="D294" s="3"/>
      <c r="E294" s="3"/>
      <c r="F294" s="3"/>
      <c r="G294" s="3"/>
      <c r="H294" s="3"/>
      <c r="I294" s="3"/>
      <c r="J294" s="3"/>
      <c r="K294" s="3"/>
      <c r="L294" s="3"/>
      <c r="M294" s="3"/>
      <c r="N294" s="3"/>
      <c r="O294" s="3"/>
      <c r="P294" s="3"/>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row>
    <row r="295" spans="3:131" s="8" customFormat="1">
      <c r="C295" s="30"/>
      <c r="D295" s="3"/>
      <c r="E295" s="3"/>
      <c r="F295" s="3"/>
      <c r="G295" s="3"/>
      <c r="H295" s="3"/>
      <c r="I295" s="3"/>
      <c r="J295" s="3"/>
      <c r="K295" s="3"/>
      <c r="L295" s="3"/>
      <c r="M295" s="3"/>
      <c r="N295" s="3"/>
      <c r="O295" s="3"/>
      <c r="P295" s="3"/>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row>
    <row r="296" spans="3:131" s="8" customFormat="1">
      <c r="C296" s="30"/>
      <c r="D296" s="3"/>
      <c r="E296" s="3"/>
      <c r="F296" s="3"/>
      <c r="G296" s="3"/>
      <c r="H296" s="3"/>
      <c r="I296" s="3"/>
      <c r="J296" s="3"/>
      <c r="K296" s="3"/>
      <c r="L296" s="3"/>
      <c r="M296" s="3"/>
      <c r="N296" s="3"/>
      <c r="O296" s="3"/>
      <c r="P296" s="3"/>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row>
    <row r="297" spans="3:131" s="8" customFormat="1">
      <c r="C297" s="30"/>
      <c r="D297" s="3"/>
      <c r="E297" s="3"/>
      <c r="F297" s="3"/>
      <c r="G297" s="3"/>
      <c r="H297" s="3"/>
      <c r="I297" s="3"/>
      <c r="J297" s="3"/>
      <c r="K297" s="3"/>
      <c r="L297" s="3"/>
      <c r="M297" s="3"/>
      <c r="N297" s="3"/>
      <c r="O297" s="3"/>
      <c r="P297" s="3"/>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row>
    <row r="298" spans="3:131" s="8" customFormat="1">
      <c r="C298" s="30"/>
      <c r="D298" s="3"/>
      <c r="E298" s="3"/>
      <c r="F298" s="3"/>
      <c r="G298" s="3"/>
      <c r="H298" s="3"/>
      <c r="I298" s="3"/>
      <c r="J298" s="3"/>
      <c r="K298" s="3"/>
      <c r="L298" s="3"/>
      <c r="M298" s="3"/>
      <c r="N298" s="3"/>
      <c r="O298" s="3"/>
      <c r="P298" s="3"/>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row>
    <row r="299" spans="3:131" s="8" customFormat="1">
      <c r="C299" s="30"/>
      <c r="D299" s="3"/>
      <c r="E299" s="3"/>
      <c r="F299" s="3"/>
      <c r="G299" s="3"/>
      <c r="H299" s="3"/>
      <c r="I299" s="3"/>
      <c r="J299" s="3"/>
      <c r="K299" s="3"/>
      <c r="L299" s="3"/>
      <c r="M299" s="3"/>
      <c r="N299" s="3"/>
      <c r="O299" s="3"/>
      <c r="P299" s="3"/>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row>
    <row r="300" spans="3:131" s="8" customFormat="1">
      <c r="C300" s="30"/>
      <c r="D300" s="3"/>
      <c r="E300" s="3"/>
      <c r="F300" s="3"/>
      <c r="G300" s="3"/>
      <c r="H300" s="3"/>
      <c r="I300" s="3"/>
      <c r="J300" s="3"/>
      <c r="K300" s="3"/>
      <c r="L300" s="3"/>
      <c r="M300" s="3"/>
      <c r="N300" s="3"/>
      <c r="O300" s="3"/>
      <c r="P300" s="3"/>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row>
    <row r="301" spans="3:131" s="8" customFormat="1">
      <c r="C301" s="30"/>
      <c r="D301" s="3"/>
      <c r="E301" s="3"/>
      <c r="F301" s="3"/>
      <c r="G301" s="3"/>
      <c r="H301" s="3"/>
      <c r="I301" s="3"/>
      <c r="J301" s="3"/>
      <c r="K301" s="3"/>
      <c r="L301" s="3"/>
      <c r="M301" s="3"/>
      <c r="N301" s="3"/>
      <c r="O301" s="3"/>
      <c r="P301" s="3"/>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row>
    <row r="302" spans="3:131" s="8" customFormat="1">
      <c r="C302" s="30"/>
      <c r="D302" s="3"/>
      <c r="E302" s="3"/>
      <c r="F302" s="3"/>
      <c r="G302" s="3"/>
      <c r="H302" s="3"/>
      <c r="I302" s="3"/>
      <c r="J302" s="3"/>
      <c r="K302" s="3"/>
      <c r="L302" s="3"/>
      <c r="M302" s="3"/>
      <c r="N302" s="3"/>
      <c r="O302" s="3"/>
      <c r="P302" s="3"/>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row>
    <row r="303" spans="3:131" s="8" customFormat="1">
      <c r="C303" s="30"/>
      <c r="D303" s="3"/>
      <c r="E303" s="3"/>
      <c r="F303" s="3"/>
      <c r="G303" s="3"/>
      <c r="H303" s="3"/>
      <c r="I303" s="3"/>
      <c r="J303" s="3"/>
      <c r="K303" s="3"/>
      <c r="L303" s="3"/>
      <c r="M303" s="3"/>
      <c r="N303" s="3"/>
      <c r="O303" s="3"/>
      <c r="P303" s="3"/>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row>
    <row r="304" spans="3:131" s="8" customFormat="1">
      <c r="C304" s="30"/>
      <c r="D304" s="3"/>
      <c r="E304" s="3"/>
      <c r="F304" s="3"/>
      <c r="G304" s="3"/>
      <c r="H304" s="3"/>
      <c r="I304" s="3"/>
      <c r="J304" s="3"/>
      <c r="K304" s="3"/>
      <c r="L304" s="3"/>
      <c r="M304" s="3"/>
      <c r="N304" s="3"/>
      <c r="O304" s="3"/>
      <c r="P304" s="3"/>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row>
    <row r="305" spans="3:131" s="8" customFormat="1">
      <c r="C305" s="30"/>
      <c r="D305" s="3"/>
      <c r="E305" s="3"/>
      <c r="F305" s="3"/>
      <c r="G305" s="3"/>
      <c r="H305" s="3"/>
      <c r="I305" s="3"/>
      <c r="J305" s="3"/>
      <c r="K305" s="3"/>
      <c r="L305" s="3"/>
      <c r="M305" s="3"/>
      <c r="N305" s="3"/>
      <c r="O305" s="3"/>
      <c r="P305" s="3"/>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row>
    <row r="306" spans="3:131" s="8" customFormat="1">
      <c r="C306" s="30"/>
      <c r="D306" s="3"/>
      <c r="E306" s="3"/>
      <c r="F306" s="3"/>
      <c r="G306" s="3"/>
      <c r="H306" s="3"/>
      <c r="I306" s="3"/>
      <c r="J306" s="3"/>
      <c r="K306" s="3"/>
      <c r="L306" s="3"/>
      <c r="M306" s="3"/>
      <c r="N306" s="3"/>
      <c r="O306" s="3"/>
      <c r="P306" s="3"/>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row>
    <row r="307" spans="3:131" s="8" customFormat="1">
      <c r="C307" s="30"/>
      <c r="D307" s="3"/>
      <c r="E307" s="3"/>
      <c r="F307" s="3"/>
      <c r="G307" s="3"/>
      <c r="H307" s="3"/>
      <c r="I307" s="3"/>
      <c r="J307" s="3"/>
      <c r="K307" s="3"/>
      <c r="L307" s="3"/>
      <c r="M307" s="3"/>
      <c r="N307" s="3"/>
      <c r="O307" s="3"/>
      <c r="P307" s="3"/>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row>
    <row r="308" spans="3:131" s="8" customFormat="1">
      <c r="C308" s="30"/>
      <c r="D308" s="3"/>
      <c r="E308" s="3"/>
      <c r="F308" s="3"/>
      <c r="G308" s="3"/>
      <c r="H308" s="3"/>
      <c r="I308" s="3"/>
      <c r="J308" s="3"/>
      <c r="K308" s="3"/>
      <c r="L308" s="3"/>
      <c r="M308" s="3"/>
      <c r="N308" s="3"/>
      <c r="O308" s="3"/>
      <c r="P308" s="3"/>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row>
    <row r="309" spans="3:131" s="8" customFormat="1">
      <c r="C309" s="30"/>
      <c r="D309" s="3"/>
      <c r="E309" s="3"/>
      <c r="F309" s="3"/>
      <c r="G309" s="3"/>
      <c r="H309" s="3"/>
      <c r="I309" s="3"/>
      <c r="J309" s="3"/>
      <c r="K309" s="3"/>
      <c r="L309" s="3"/>
      <c r="M309" s="3"/>
      <c r="N309" s="3"/>
      <c r="O309" s="3"/>
      <c r="P309" s="3"/>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row>
    <row r="310" spans="3:131" s="8" customFormat="1">
      <c r="C310" s="30"/>
      <c r="D310" s="3"/>
      <c r="E310" s="3"/>
      <c r="F310" s="3"/>
      <c r="G310" s="3"/>
      <c r="H310" s="3"/>
      <c r="I310" s="3"/>
      <c r="J310" s="3"/>
      <c r="K310" s="3"/>
      <c r="L310" s="3"/>
      <c r="M310" s="3"/>
      <c r="N310" s="3"/>
      <c r="O310" s="3"/>
      <c r="P310" s="3"/>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row>
    <row r="311" spans="3:131" s="8" customFormat="1">
      <c r="C311" s="30"/>
      <c r="D311" s="3"/>
      <c r="E311" s="3"/>
      <c r="F311" s="3"/>
      <c r="G311" s="3"/>
      <c r="H311" s="3"/>
      <c r="I311" s="3"/>
      <c r="J311" s="3"/>
      <c r="K311" s="3"/>
      <c r="L311" s="3"/>
      <c r="M311" s="3"/>
      <c r="N311" s="3"/>
      <c r="O311" s="3"/>
      <c r="P311" s="3"/>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row>
    <row r="312" spans="3:131" s="8" customFormat="1">
      <c r="C312" s="30"/>
      <c r="D312" s="3"/>
      <c r="E312" s="3"/>
      <c r="F312" s="3"/>
      <c r="G312" s="3"/>
      <c r="H312" s="3"/>
      <c r="I312" s="3"/>
      <c r="J312" s="3"/>
      <c r="K312" s="3"/>
      <c r="L312" s="3"/>
      <c r="M312" s="3"/>
      <c r="N312" s="3"/>
      <c r="O312" s="3"/>
      <c r="P312" s="3"/>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row>
    <row r="313" spans="3:131" s="8" customFormat="1">
      <c r="C313" s="30"/>
      <c r="D313" s="3"/>
      <c r="E313" s="3"/>
      <c r="F313" s="3"/>
      <c r="G313" s="3"/>
      <c r="H313" s="3"/>
      <c r="I313" s="3"/>
      <c r="J313" s="3"/>
      <c r="K313" s="3"/>
      <c r="L313" s="3"/>
      <c r="M313" s="3"/>
      <c r="N313" s="3"/>
      <c r="O313" s="3"/>
      <c r="P313" s="3"/>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row>
    <row r="314" spans="3:131" s="8" customFormat="1">
      <c r="C314" s="30"/>
      <c r="D314" s="3"/>
      <c r="E314" s="3"/>
      <c r="F314" s="3"/>
      <c r="G314" s="3"/>
      <c r="H314" s="3"/>
      <c r="I314" s="3"/>
      <c r="J314" s="3"/>
      <c r="K314" s="3"/>
      <c r="L314" s="3"/>
      <c r="M314" s="3"/>
      <c r="N314" s="3"/>
      <c r="O314" s="3"/>
      <c r="P314" s="3"/>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row>
    <row r="315" spans="3:131" s="8" customFormat="1">
      <c r="C315" s="30"/>
      <c r="D315" s="3"/>
      <c r="E315" s="3"/>
      <c r="F315" s="3"/>
      <c r="G315" s="3"/>
      <c r="H315" s="3"/>
      <c r="I315" s="3"/>
      <c r="J315" s="3"/>
      <c r="K315" s="3"/>
      <c r="L315" s="3"/>
      <c r="M315" s="3"/>
      <c r="N315" s="3"/>
      <c r="O315" s="3"/>
      <c r="P315" s="3"/>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row>
    <row r="316" spans="3:131" s="8" customFormat="1">
      <c r="C316" s="30"/>
      <c r="D316" s="3"/>
      <c r="E316" s="3"/>
      <c r="F316" s="3"/>
      <c r="G316" s="3"/>
      <c r="H316" s="3"/>
      <c r="I316" s="3"/>
      <c r="J316" s="3"/>
      <c r="K316" s="3"/>
      <c r="L316" s="3"/>
      <c r="M316" s="3"/>
      <c r="N316" s="3"/>
      <c r="O316" s="3"/>
      <c r="P316" s="3"/>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row>
    <row r="317" spans="3:131" s="8" customFormat="1">
      <c r="C317" s="30"/>
      <c r="D317" s="3"/>
      <c r="E317" s="3"/>
      <c r="F317" s="3"/>
      <c r="G317" s="3"/>
      <c r="H317" s="3"/>
      <c r="I317" s="3"/>
      <c r="J317" s="3"/>
      <c r="K317" s="3"/>
      <c r="L317" s="3"/>
      <c r="M317" s="3"/>
      <c r="N317" s="3"/>
      <c r="O317" s="3"/>
      <c r="P317" s="3"/>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row>
    <row r="318" spans="3:131" s="8" customFormat="1">
      <c r="C318" s="30"/>
      <c r="D318" s="3"/>
      <c r="E318" s="3"/>
      <c r="F318" s="3"/>
      <c r="G318" s="3"/>
      <c r="H318" s="3"/>
      <c r="I318" s="3"/>
      <c r="J318" s="3"/>
      <c r="K318" s="3"/>
      <c r="L318" s="3"/>
      <c r="M318" s="3"/>
      <c r="N318" s="3"/>
      <c r="O318" s="3"/>
      <c r="P318" s="3"/>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row>
    <row r="319" spans="3:131" s="8" customFormat="1">
      <c r="C319" s="30"/>
      <c r="D319" s="3"/>
      <c r="E319" s="3"/>
      <c r="F319" s="3"/>
      <c r="G319" s="3"/>
      <c r="H319" s="3"/>
      <c r="I319" s="3"/>
      <c r="J319" s="3"/>
      <c r="K319" s="3"/>
      <c r="L319" s="3"/>
      <c r="M319" s="3"/>
      <c r="N319" s="3"/>
      <c r="O319" s="3"/>
      <c r="P319" s="3"/>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row>
    <row r="320" spans="3:131" s="8" customFormat="1">
      <c r="C320" s="30"/>
      <c r="D320" s="3"/>
      <c r="E320" s="3"/>
      <c r="F320" s="3"/>
      <c r="G320" s="3"/>
      <c r="H320" s="3"/>
      <c r="I320" s="3"/>
      <c r="J320" s="3"/>
      <c r="K320" s="3"/>
      <c r="L320" s="3"/>
      <c r="M320" s="3"/>
      <c r="N320" s="3"/>
      <c r="O320" s="3"/>
      <c r="P320" s="3"/>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row>
    <row r="321" spans="3:131" s="8" customFormat="1">
      <c r="C321" s="30"/>
      <c r="D321" s="3"/>
      <c r="E321" s="3"/>
      <c r="F321" s="3"/>
      <c r="G321" s="3"/>
      <c r="H321" s="3"/>
      <c r="I321" s="3"/>
      <c r="J321" s="3"/>
      <c r="K321" s="3"/>
      <c r="L321" s="3"/>
      <c r="M321" s="3"/>
      <c r="N321" s="3"/>
      <c r="O321" s="3"/>
      <c r="P321" s="3"/>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row>
    <row r="322" spans="3:131" s="8" customFormat="1">
      <c r="C322" s="30"/>
      <c r="D322" s="3"/>
      <c r="E322" s="3"/>
      <c r="F322" s="3"/>
      <c r="G322" s="3"/>
      <c r="H322" s="3"/>
      <c r="I322" s="3"/>
      <c r="J322" s="3"/>
      <c r="K322" s="3"/>
      <c r="L322" s="3"/>
      <c r="M322" s="3"/>
      <c r="N322" s="3"/>
      <c r="O322" s="3"/>
      <c r="P322" s="3"/>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row>
    <row r="323" spans="3:131" s="8" customFormat="1">
      <c r="C323" s="30"/>
      <c r="D323" s="3"/>
      <c r="E323" s="3"/>
      <c r="F323" s="3"/>
      <c r="G323" s="3"/>
      <c r="H323" s="3"/>
      <c r="I323" s="3"/>
      <c r="J323" s="3"/>
      <c r="K323" s="3"/>
      <c r="L323" s="3"/>
      <c r="M323" s="3"/>
      <c r="N323" s="3"/>
      <c r="O323" s="3"/>
      <c r="P323" s="3"/>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row>
    <row r="324" spans="3:131" s="8" customFormat="1">
      <c r="C324" s="30"/>
      <c r="D324" s="3"/>
      <c r="E324" s="3"/>
      <c r="F324" s="3"/>
      <c r="G324" s="3"/>
      <c r="H324" s="3"/>
      <c r="I324" s="3"/>
      <c r="J324" s="3"/>
      <c r="K324" s="3"/>
      <c r="L324" s="3"/>
      <c r="M324" s="3"/>
      <c r="N324" s="3"/>
      <c r="O324" s="3"/>
      <c r="P324" s="3"/>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row>
    <row r="325" spans="3:131" s="8" customFormat="1">
      <c r="C325" s="30"/>
      <c r="D325" s="3"/>
      <c r="E325" s="3"/>
      <c r="F325" s="3"/>
      <c r="G325" s="3"/>
      <c r="H325" s="3"/>
      <c r="I325" s="3"/>
      <c r="J325" s="3"/>
      <c r="K325" s="3"/>
      <c r="L325" s="3"/>
      <c r="M325" s="3"/>
      <c r="N325" s="3"/>
      <c r="O325" s="3"/>
      <c r="P325" s="3"/>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row>
    <row r="326" spans="3:131" s="8" customFormat="1">
      <c r="C326" s="30"/>
      <c r="D326" s="3"/>
      <c r="E326" s="3"/>
      <c r="F326" s="3"/>
      <c r="G326" s="3"/>
      <c r="H326" s="3"/>
      <c r="I326" s="3"/>
      <c r="J326" s="3"/>
      <c r="K326" s="3"/>
      <c r="L326" s="3"/>
      <c r="M326" s="3"/>
      <c r="N326" s="3"/>
      <c r="O326" s="3"/>
      <c r="P326" s="3"/>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row>
    <row r="327" spans="3:131" s="8" customFormat="1">
      <c r="C327" s="30"/>
      <c r="D327" s="3"/>
      <c r="E327" s="3"/>
      <c r="F327" s="3"/>
      <c r="G327" s="3"/>
      <c r="H327" s="3"/>
      <c r="I327" s="3"/>
      <c r="J327" s="3"/>
      <c r="K327" s="3"/>
      <c r="L327" s="3"/>
      <c r="M327" s="3"/>
      <c r="N327" s="3"/>
      <c r="O327" s="3"/>
      <c r="P327" s="3"/>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row>
    <row r="328" spans="3:131" s="8" customFormat="1">
      <c r="C328" s="30"/>
      <c r="D328" s="3"/>
      <c r="E328" s="3"/>
      <c r="F328" s="3"/>
      <c r="G328" s="3"/>
      <c r="H328" s="3"/>
      <c r="I328" s="3"/>
      <c r="J328" s="3"/>
      <c r="K328" s="3"/>
      <c r="L328" s="3"/>
      <c r="M328" s="3"/>
      <c r="N328" s="3"/>
      <c r="O328" s="3"/>
      <c r="P328" s="3"/>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row>
    <row r="329" spans="3:131" s="8" customFormat="1">
      <c r="C329" s="30"/>
      <c r="D329" s="3"/>
      <c r="E329" s="3"/>
      <c r="F329" s="3"/>
      <c r="G329" s="3"/>
      <c r="H329" s="3"/>
      <c r="I329" s="3"/>
      <c r="J329" s="3"/>
      <c r="K329" s="3"/>
      <c r="L329" s="3"/>
      <c r="M329" s="3"/>
      <c r="N329" s="3"/>
      <c r="O329" s="3"/>
      <c r="P329" s="3"/>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row>
    <row r="330" spans="3:131" s="8" customFormat="1">
      <c r="C330" s="30"/>
      <c r="D330" s="3"/>
      <c r="E330" s="3"/>
      <c r="F330" s="3"/>
      <c r="G330" s="3"/>
      <c r="H330" s="3"/>
      <c r="I330" s="3"/>
      <c r="J330" s="3"/>
      <c r="K330" s="3"/>
      <c r="L330" s="3"/>
      <c r="M330" s="3"/>
      <c r="N330" s="3"/>
      <c r="O330" s="3"/>
      <c r="P330" s="3"/>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row>
    <row r="331" spans="3:131" s="8" customFormat="1">
      <c r="C331" s="30"/>
      <c r="D331" s="3"/>
      <c r="E331" s="3"/>
      <c r="F331" s="3"/>
      <c r="G331" s="3"/>
      <c r="H331" s="3"/>
      <c r="I331" s="3"/>
      <c r="J331" s="3"/>
      <c r="K331" s="3"/>
      <c r="L331" s="3"/>
      <c r="M331" s="3"/>
      <c r="N331" s="3"/>
      <c r="O331" s="3"/>
      <c r="P331" s="3"/>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row>
    <row r="332" spans="3:131" s="8" customFormat="1">
      <c r="C332" s="30"/>
      <c r="D332" s="3"/>
      <c r="E332" s="3"/>
      <c r="F332" s="3"/>
      <c r="G332" s="3"/>
      <c r="H332" s="3"/>
      <c r="I332" s="3"/>
      <c r="J332" s="3"/>
      <c r="K332" s="3"/>
      <c r="L332" s="3"/>
      <c r="M332" s="3"/>
      <c r="N332" s="3"/>
      <c r="O332" s="3"/>
      <c r="P332" s="3"/>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row>
    <row r="333" spans="3:131" s="8" customFormat="1">
      <c r="C333" s="30"/>
      <c r="D333" s="3"/>
      <c r="E333" s="3"/>
      <c r="F333" s="3"/>
      <c r="G333" s="3"/>
      <c r="H333" s="3"/>
      <c r="I333" s="3"/>
      <c r="J333" s="3"/>
      <c r="K333" s="3"/>
      <c r="L333" s="3"/>
      <c r="M333" s="3"/>
      <c r="N333" s="3"/>
      <c r="O333" s="3"/>
      <c r="P333" s="3"/>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row>
    <row r="334" spans="3:131" s="8" customFormat="1">
      <c r="C334" s="30"/>
      <c r="D334" s="3"/>
      <c r="E334" s="3"/>
      <c r="F334" s="3"/>
      <c r="G334" s="3"/>
      <c r="H334" s="3"/>
      <c r="I334" s="3"/>
      <c r="J334" s="3"/>
      <c r="K334" s="3"/>
      <c r="L334" s="3"/>
      <c r="M334" s="3"/>
      <c r="N334" s="3"/>
      <c r="O334" s="3"/>
      <c r="P334" s="3"/>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row>
    <row r="335" spans="3:131" s="8" customFormat="1">
      <c r="C335" s="30"/>
      <c r="D335" s="3"/>
      <c r="E335" s="3"/>
      <c r="F335" s="3"/>
      <c r="G335" s="3"/>
      <c r="H335" s="3"/>
      <c r="I335" s="3"/>
      <c r="J335" s="3"/>
      <c r="K335" s="3"/>
      <c r="L335" s="3"/>
      <c r="M335" s="3"/>
      <c r="N335" s="3"/>
      <c r="O335" s="3"/>
      <c r="P335" s="3"/>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row>
    <row r="336" spans="3:131" s="8" customFormat="1">
      <c r="C336" s="30"/>
      <c r="D336" s="3"/>
      <c r="E336" s="3"/>
      <c r="F336" s="3"/>
      <c r="G336" s="3"/>
      <c r="H336" s="3"/>
      <c r="I336" s="3"/>
      <c r="J336" s="3"/>
      <c r="K336" s="3"/>
      <c r="L336" s="3"/>
      <c r="M336" s="3"/>
      <c r="N336" s="3"/>
      <c r="O336" s="3"/>
      <c r="P336" s="3"/>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row>
    <row r="337" spans="3:131" s="8" customFormat="1">
      <c r="C337" s="30"/>
      <c r="D337" s="3"/>
      <c r="E337" s="3"/>
      <c r="F337" s="3"/>
      <c r="G337" s="3"/>
      <c r="H337" s="3"/>
      <c r="I337" s="3"/>
      <c r="J337" s="3"/>
      <c r="K337" s="3"/>
      <c r="L337" s="3"/>
      <c r="M337" s="3"/>
      <c r="N337" s="3"/>
      <c r="O337" s="3"/>
      <c r="P337" s="3"/>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row>
    <row r="338" spans="3:131" s="8" customFormat="1">
      <c r="C338" s="30"/>
      <c r="D338" s="3"/>
      <c r="E338" s="3"/>
      <c r="F338" s="3"/>
      <c r="G338" s="3"/>
      <c r="H338" s="3"/>
      <c r="I338" s="3"/>
      <c r="J338" s="3"/>
      <c r="K338" s="3"/>
      <c r="L338" s="3"/>
      <c r="M338" s="3"/>
      <c r="N338" s="3"/>
      <c r="O338" s="3"/>
      <c r="P338" s="3"/>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row>
    <row r="339" spans="3:131" s="8" customFormat="1">
      <c r="C339" s="30"/>
      <c r="D339" s="3"/>
      <c r="E339" s="3"/>
      <c r="F339" s="3"/>
      <c r="G339" s="3"/>
      <c r="H339" s="3"/>
      <c r="I339" s="3"/>
      <c r="J339" s="3"/>
      <c r="K339" s="3"/>
      <c r="L339" s="3"/>
      <c r="M339" s="3"/>
      <c r="N339" s="3"/>
      <c r="O339" s="3"/>
      <c r="P339" s="3"/>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7"/>
      <c r="CW339" s="7"/>
      <c r="CX339" s="7"/>
      <c r="CY339" s="7"/>
      <c r="CZ339" s="7"/>
      <c r="DA339" s="7"/>
      <c r="DB339" s="7"/>
      <c r="DC339" s="7"/>
      <c r="DD339" s="7"/>
      <c r="DE339" s="7"/>
      <c r="DF339" s="7"/>
      <c r="DG339" s="7"/>
      <c r="DH339" s="7"/>
      <c r="DI339" s="7"/>
      <c r="DJ339" s="7"/>
      <c r="DK339" s="7"/>
      <c r="DL339" s="7"/>
      <c r="DM339" s="7"/>
      <c r="DN339" s="7"/>
      <c r="DO339" s="7"/>
      <c r="DP339" s="7"/>
      <c r="DQ339" s="7"/>
      <c r="DR339" s="7"/>
      <c r="DS339" s="7"/>
      <c r="DT339" s="7"/>
      <c r="DU339" s="7"/>
      <c r="DV339" s="7"/>
      <c r="DW339" s="7"/>
      <c r="DX339" s="7"/>
      <c r="DY339" s="7"/>
      <c r="DZ339" s="7"/>
      <c r="EA339" s="7"/>
    </row>
    <row r="340" spans="3:131" s="8" customFormat="1">
      <c r="C340" s="30"/>
      <c r="D340" s="3"/>
      <c r="E340" s="3"/>
      <c r="F340" s="3"/>
      <c r="G340" s="3"/>
      <c r="H340" s="3"/>
      <c r="I340" s="3"/>
      <c r="J340" s="3"/>
      <c r="K340" s="3"/>
      <c r="L340" s="3"/>
      <c r="M340" s="3"/>
      <c r="N340" s="3"/>
      <c r="O340" s="3"/>
      <c r="P340" s="3"/>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7"/>
      <c r="CW340" s="7"/>
      <c r="CX340" s="7"/>
      <c r="CY340" s="7"/>
      <c r="CZ340" s="7"/>
      <c r="DA340" s="7"/>
      <c r="DB340" s="7"/>
      <c r="DC340" s="7"/>
      <c r="DD340" s="7"/>
      <c r="DE340" s="7"/>
      <c r="DF340" s="7"/>
      <c r="DG340" s="7"/>
      <c r="DH340" s="7"/>
      <c r="DI340" s="7"/>
      <c r="DJ340" s="7"/>
      <c r="DK340" s="7"/>
      <c r="DL340" s="7"/>
      <c r="DM340" s="7"/>
      <c r="DN340" s="7"/>
      <c r="DO340" s="7"/>
      <c r="DP340" s="7"/>
      <c r="DQ340" s="7"/>
      <c r="DR340" s="7"/>
      <c r="DS340" s="7"/>
      <c r="DT340" s="7"/>
      <c r="DU340" s="7"/>
      <c r="DV340" s="7"/>
      <c r="DW340" s="7"/>
      <c r="DX340" s="7"/>
      <c r="DY340" s="7"/>
      <c r="DZ340" s="7"/>
      <c r="EA340" s="7"/>
    </row>
    <row r="341" spans="3:131" s="8" customFormat="1">
      <c r="C341" s="30"/>
      <c r="D341" s="3"/>
      <c r="E341" s="3"/>
      <c r="F341" s="3"/>
      <c r="G341" s="3"/>
      <c r="H341" s="3"/>
      <c r="I341" s="3"/>
      <c r="J341" s="3"/>
      <c r="K341" s="3"/>
      <c r="L341" s="3"/>
      <c r="M341" s="3"/>
      <c r="N341" s="3"/>
      <c r="O341" s="3"/>
      <c r="P341" s="3"/>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7"/>
      <c r="CW341" s="7"/>
      <c r="CX341" s="7"/>
      <c r="CY341" s="7"/>
      <c r="CZ341" s="7"/>
      <c r="DA341" s="7"/>
      <c r="DB341" s="7"/>
      <c r="DC341" s="7"/>
      <c r="DD341" s="7"/>
      <c r="DE341" s="7"/>
      <c r="DF341" s="7"/>
      <c r="DG341" s="7"/>
      <c r="DH341" s="7"/>
      <c r="DI341" s="7"/>
      <c r="DJ341" s="7"/>
      <c r="DK341" s="7"/>
      <c r="DL341" s="7"/>
      <c r="DM341" s="7"/>
      <c r="DN341" s="7"/>
      <c r="DO341" s="7"/>
      <c r="DP341" s="7"/>
      <c r="DQ341" s="7"/>
      <c r="DR341" s="7"/>
      <c r="DS341" s="7"/>
      <c r="DT341" s="7"/>
      <c r="DU341" s="7"/>
      <c r="DV341" s="7"/>
      <c r="DW341" s="7"/>
      <c r="DX341" s="7"/>
      <c r="DY341" s="7"/>
      <c r="DZ341" s="7"/>
      <c r="EA341" s="7"/>
    </row>
    <row r="342" spans="3:131" s="8" customFormat="1">
      <c r="C342" s="30"/>
      <c r="D342" s="3"/>
      <c r="E342" s="3"/>
      <c r="F342" s="3"/>
      <c r="G342" s="3"/>
      <c r="H342" s="3"/>
      <c r="I342" s="3"/>
      <c r="J342" s="3"/>
      <c r="K342" s="3"/>
      <c r="L342" s="3"/>
      <c r="M342" s="3"/>
      <c r="N342" s="3"/>
      <c r="O342" s="3"/>
      <c r="P342" s="3"/>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row>
    <row r="343" spans="3:131" s="8" customFormat="1">
      <c r="C343" s="30"/>
      <c r="D343" s="3"/>
      <c r="E343" s="3"/>
      <c r="F343" s="3"/>
      <c r="G343" s="3"/>
      <c r="H343" s="3"/>
      <c r="I343" s="3"/>
      <c r="J343" s="3"/>
      <c r="K343" s="3"/>
      <c r="L343" s="3"/>
      <c r="M343" s="3"/>
      <c r="N343" s="3"/>
      <c r="O343" s="3"/>
      <c r="P343" s="3"/>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row>
    <row r="344" spans="3:131" s="8" customFormat="1">
      <c r="C344" s="30"/>
      <c r="D344" s="3"/>
      <c r="E344" s="3"/>
      <c r="F344" s="3"/>
      <c r="G344" s="3"/>
      <c r="H344" s="3"/>
      <c r="I344" s="3"/>
      <c r="J344" s="3"/>
      <c r="K344" s="3"/>
      <c r="L344" s="3"/>
      <c r="M344" s="3"/>
      <c r="N344" s="3"/>
      <c r="O344" s="3"/>
      <c r="P344" s="3"/>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row>
    <row r="345" spans="3:131" s="8" customFormat="1">
      <c r="C345" s="30"/>
      <c r="D345" s="3"/>
      <c r="E345" s="3"/>
      <c r="F345" s="3"/>
      <c r="G345" s="3"/>
      <c r="H345" s="3"/>
      <c r="I345" s="3"/>
      <c r="J345" s="3"/>
      <c r="K345" s="3"/>
      <c r="L345" s="3"/>
      <c r="M345" s="3"/>
      <c r="N345" s="3"/>
      <c r="O345" s="3"/>
      <c r="P345" s="3"/>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row>
    <row r="346" spans="3:131" s="8" customFormat="1">
      <c r="C346" s="30"/>
      <c r="D346" s="3"/>
      <c r="E346" s="3"/>
      <c r="F346" s="3"/>
      <c r="G346" s="3"/>
      <c r="H346" s="3"/>
      <c r="I346" s="3"/>
      <c r="J346" s="3"/>
      <c r="K346" s="3"/>
      <c r="L346" s="3"/>
      <c r="M346" s="3"/>
      <c r="N346" s="3"/>
      <c r="O346" s="3"/>
      <c r="P346" s="3"/>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row>
    <row r="347" spans="3:131" s="8" customFormat="1">
      <c r="C347" s="30"/>
      <c r="D347" s="3"/>
      <c r="E347" s="3"/>
      <c r="F347" s="3"/>
      <c r="G347" s="3"/>
      <c r="H347" s="3"/>
      <c r="I347" s="3"/>
      <c r="J347" s="3"/>
      <c r="K347" s="3"/>
      <c r="L347" s="3"/>
      <c r="M347" s="3"/>
      <c r="N347" s="3"/>
      <c r="O347" s="3"/>
      <c r="P347" s="3"/>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row>
    <row r="348" spans="3:131" s="8" customFormat="1">
      <c r="C348" s="30"/>
      <c r="D348" s="3"/>
      <c r="E348" s="3"/>
      <c r="F348" s="3"/>
      <c r="G348" s="3"/>
      <c r="H348" s="3"/>
      <c r="I348" s="3"/>
      <c r="J348" s="3"/>
      <c r="K348" s="3"/>
      <c r="L348" s="3"/>
      <c r="M348" s="3"/>
      <c r="N348" s="3"/>
      <c r="O348" s="3"/>
      <c r="P348" s="3"/>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row>
    <row r="349" spans="3:131" s="8" customFormat="1">
      <c r="C349" s="30"/>
      <c r="D349" s="3"/>
      <c r="E349" s="3"/>
      <c r="F349" s="3"/>
      <c r="G349" s="3"/>
      <c r="H349" s="3"/>
      <c r="I349" s="3"/>
      <c r="J349" s="3"/>
      <c r="K349" s="3"/>
      <c r="L349" s="3"/>
      <c r="M349" s="3"/>
      <c r="N349" s="3"/>
      <c r="O349" s="3"/>
      <c r="P349" s="3"/>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row>
    <row r="350" spans="3:131" s="8" customFormat="1">
      <c r="C350" s="30"/>
      <c r="D350" s="3"/>
      <c r="E350" s="3"/>
      <c r="F350" s="3"/>
      <c r="G350" s="3"/>
      <c r="H350" s="3"/>
      <c r="I350" s="3"/>
      <c r="J350" s="3"/>
      <c r="K350" s="3"/>
      <c r="L350" s="3"/>
      <c r="M350" s="3"/>
      <c r="N350" s="3"/>
      <c r="O350" s="3"/>
      <c r="P350" s="3"/>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row>
    <row r="351" spans="3:131" s="8" customFormat="1">
      <c r="C351" s="30"/>
      <c r="D351" s="3"/>
      <c r="E351" s="3"/>
      <c r="F351" s="3"/>
      <c r="G351" s="3"/>
      <c r="H351" s="3"/>
      <c r="I351" s="3"/>
      <c r="J351" s="3"/>
      <c r="K351" s="3"/>
      <c r="L351" s="3"/>
      <c r="M351" s="3"/>
      <c r="N351" s="3"/>
      <c r="O351" s="3"/>
      <c r="P351" s="3"/>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row>
    <row r="352" spans="3:131" s="8" customFormat="1">
      <c r="C352" s="30"/>
      <c r="D352" s="3"/>
      <c r="E352" s="3"/>
      <c r="F352" s="3"/>
      <c r="G352" s="3"/>
      <c r="H352" s="3"/>
      <c r="I352" s="3"/>
      <c r="J352" s="3"/>
      <c r="K352" s="3"/>
      <c r="L352" s="3"/>
      <c r="M352" s="3"/>
      <c r="N352" s="3"/>
      <c r="O352" s="3"/>
      <c r="P352" s="3"/>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row>
    <row r="353" spans="3:131" s="8" customFormat="1">
      <c r="C353" s="30"/>
      <c r="D353" s="3"/>
      <c r="E353" s="3"/>
      <c r="F353" s="3"/>
      <c r="G353" s="3"/>
      <c r="H353" s="3"/>
      <c r="I353" s="3"/>
      <c r="J353" s="3"/>
      <c r="K353" s="3"/>
      <c r="L353" s="3"/>
      <c r="M353" s="3"/>
      <c r="N353" s="3"/>
      <c r="O353" s="3"/>
      <c r="P353" s="3"/>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row>
    <row r="354" spans="3:131" s="8" customFormat="1">
      <c r="C354" s="30"/>
      <c r="D354" s="3"/>
      <c r="E354" s="3"/>
      <c r="F354" s="3"/>
      <c r="G354" s="3"/>
      <c r="H354" s="3"/>
      <c r="I354" s="3"/>
      <c r="J354" s="3"/>
      <c r="K354" s="3"/>
      <c r="L354" s="3"/>
      <c r="M354" s="3"/>
      <c r="N354" s="3"/>
      <c r="O354" s="3"/>
      <c r="P354" s="3"/>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row>
    <row r="355" spans="3:131" s="8" customFormat="1">
      <c r="C355" s="30"/>
      <c r="D355" s="3"/>
      <c r="E355" s="3"/>
      <c r="F355" s="3"/>
      <c r="G355" s="3"/>
      <c r="H355" s="3"/>
      <c r="I355" s="3"/>
      <c r="J355" s="3"/>
      <c r="K355" s="3"/>
      <c r="L355" s="3"/>
      <c r="M355" s="3"/>
      <c r="N355" s="3"/>
      <c r="O355" s="3"/>
      <c r="P355" s="3"/>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row>
    <row r="356" spans="3:131" s="8" customFormat="1">
      <c r="C356" s="30"/>
      <c r="D356" s="3"/>
      <c r="E356" s="3"/>
      <c r="F356" s="3"/>
      <c r="G356" s="3"/>
      <c r="H356" s="3"/>
      <c r="I356" s="3"/>
      <c r="J356" s="3"/>
      <c r="K356" s="3"/>
      <c r="L356" s="3"/>
      <c r="M356" s="3"/>
      <c r="N356" s="3"/>
      <c r="O356" s="3"/>
      <c r="P356" s="3"/>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row>
    <row r="357" spans="3:131" s="8" customFormat="1">
      <c r="C357" s="30"/>
      <c r="D357" s="3"/>
      <c r="E357" s="3"/>
      <c r="F357" s="3"/>
      <c r="G357" s="3"/>
      <c r="H357" s="3"/>
      <c r="I357" s="3"/>
      <c r="J357" s="3"/>
      <c r="K357" s="3"/>
      <c r="L357" s="3"/>
      <c r="M357" s="3"/>
      <c r="N357" s="3"/>
      <c r="O357" s="3"/>
      <c r="P357" s="3"/>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row>
    <row r="358" spans="3:131" s="8" customFormat="1">
      <c r="C358" s="30"/>
      <c r="D358" s="3"/>
      <c r="E358" s="3"/>
      <c r="F358" s="3"/>
      <c r="G358" s="3"/>
      <c r="H358" s="3"/>
      <c r="I358" s="3"/>
      <c r="J358" s="3"/>
      <c r="K358" s="3"/>
      <c r="L358" s="3"/>
      <c r="M358" s="3"/>
      <c r="N358" s="3"/>
      <c r="O358" s="3"/>
      <c r="P358" s="3"/>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row>
    <row r="359" spans="3:131" s="8" customFormat="1">
      <c r="C359" s="30"/>
      <c r="D359" s="3"/>
      <c r="E359" s="3"/>
      <c r="F359" s="3"/>
      <c r="G359" s="3"/>
      <c r="H359" s="3"/>
      <c r="I359" s="3"/>
      <c r="J359" s="3"/>
      <c r="K359" s="3"/>
      <c r="L359" s="3"/>
      <c r="M359" s="3"/>
      <c r="N359" s="3"/>
      <c r="O359" s="3"/>
      <c r="P359" s="3"/>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row>
    <row r="360" spans="3:131" s="8" customFormat="1">
      <c r="C360" s="30"/>
      <c r="D360" s="3"/>
      <c r="E360" s="3"/>
      <c r="F360" s="3"/>
      <c r="G360" s="3"/>
      <c r="H360" s="3"/>
      <c r="I360" s="3"/>
      <c r="J360" s="3"/>
      <c r="K360" s="3"/>
      <c r="L360" s="3"/>
      <c r="M360" s="3"/>
      <c r="N360" s="3"/>
      <c r="O360" s="3"/>
      <c r="P360" s="3"/>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row>
    <row r="361" spans="3:131" s="8" customFormat="1">
      <c r="C361" s="30"/>
      <c r="D361" s="3"/>
      <c r="E361" s="3"/>
      <c r="F361" s="3"/>
      <c r="G361" s="3"/>
      <c r="H361" s="3"/>
      <c r="I361" s="3"/>
      <c r="J361" s="3"/>
      <c r="K361" s="3"/>
      <c r="L361" s="3"/>
      <c r="M361" s="3"/>
      <c r="N361" s="3"/>
      <c r="O361" s="3"/>
      <c r="P361" s="3"/>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row>
    <row r="362" spans="3:131" s="8" customFormat="1">
      <c r="C362" s="30"/>
      <c r="D362" s="3"/>
      <c r="E362" s="3"/>
      <c r="F362" s="3"/>
      <c r="G362" s="3"/>
      <c r="H362" s="3"/>
      <c r="I362" s="3"/>
      <c r="J362" s="3"/>
      <c r="K362" s="3"/>
      <c r="L362" s="3"/>
      <c r="M362" s="3"/>
      <c r="N362" s="3"/>
      <c r="O362" s="3"/>
      <c r="P362" s="3"/>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row>
    <row r="363" spans="3:131" s="8" customFormat="1">
      <c r="C363" s="30"/>
      <c r="D363" s="3"/>
      <c r="E363" s="3"/>
      <c r="F363" s="3"/>
      <c r="G363" s="3"/>
      <c r="H363" s="3"/>
      <c r="I363" s="3"/>
      <c r="J363" s="3"/>
      <c r="K363" s="3"/>
      <c r="L363" s="3"/>
      <c r="M363" s="3"/>
      <c r="N363" s="3"/>
      <c r="O363" s="3"/>
      <c r="P363" s="3"/>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row>
    <row r="364" spans="3:131" s="8" customFormat="1">
      <c r="C364" s="30"/>
      <c r="D364" s="3"/>
      <c r="E364" s="3"/>
      <c r="F364" s="3"/>
      <c r="G364" s="3"/>
      <c r="H364" s="3"/>
      <c r="I364" s="3"/>
      <c r="J364" s="3"/>
      <c r="K364" s="3"/>
      <c r="L364" s="3"/>
      <c r="M364" s="3"/>
      <c r="N364" s="3"/>
      <c r="O364" s="3"/>
      <c r="P364" s="3"/>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row>
    <row r="365" spans="3:131" s="8" customFormat="1">
      <c r="C365" s="30"/>
      <c r="D365" s="3"/>
      <c r="E365" s="3"/>
      <c r="F365" s="3"/>
      <c r="G365" s="3"/>
      <c r="H365" s="3"/>
      <c r="I365" s="3"/>
      <c r="J365" s="3"/>
      <c r="K365" s="3"/>
      <c r="L365" s="3"/>
      <c r="M365" s="3"/>
      <c r="N365" s="3"/>
      <c r="O365" s="3"/>
      <c r="P365" s="3"/>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row>
    <row r="366" spans="3:131" s="8" customFormat="1">
      <c r="C366" s="30"/>
      <c r="D366" s="3"/>
      <c r="E366" s="3"/>
      <c r="F366" s="3"/>
      <c r="G366" s="3"/>
      <c r="H366" s="3"/>
      <c r="I366" s="3"/>
      <c r="J366" s="3"/>
      <c r="K366" s="3"/>
      <c r="L366" s="3"/>
      <c r="M366" s="3"/>
      <c r="N366" s="3"/>
      <c r="O366" s="3"/>
      <c r="P366" s="3"/>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row>
    <row r="367" spans="3:131" s="8" customFormat="1">
      <c r="C367" s="30"/>
      <c r="D367" s="3"/>
      <c r="E367" s="3"/>
      <c r="F367" s="3"/>
      <c r="G367" s="3"/>
      <c r="H367" s="3"/>
      <c r="I367" s="3"/>
      <c r="J367" s="3"/>
      <c r="K367" s="3"/>
      <c r="L367" s="3"/>
      <c r="M367" s="3"/>
      <c r="N367" s="3"/>
      <c r="O367" s="3"/>
      <c r="P367" s="3"/>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row>
    <row r="368" spans="3:131" s="8" customFormat="1">
      <c r="C368" s="30"/>
      <c r="D368" s="3"/>
      <c r="E368" s="3"/>
      <c r="F368" s="3"/>
      <c r="G368" s="3"/>
      <c r="H368" s="3"/>
      <c r="I368" s="3"/>
      <c r="J368" s="3"/>
      <c r="K368" s="3"/>
      <c r="L368" s="3"/>
      <c r="M368" s="3"/>
      <c r="N368" s="3"/>
      <c r="O368" s="3"/>
      <c r="P368" s="3"/>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row>
    <row r="369" spans="3:131" s="8" customFormat="1">
      <c r="C369" s="30"/>
      <c r="D369" s="3"/>
      <c r="E369" s="3"/>
      <c r="F369" s="3"/>
      <c r="G369" s="3"/>
      <c r="H369" s="3"/>
      <c r="I369" s="3"/>
      <c r="J369" s="3"/>
      <c r="K369" s="3"/>
      <c r="L369" s="3"/>
      <c r="M369" s="3"/>
      <c r="N369" s="3"/>
      <c r="O369" s="3"/>
      <c r="P369" s="3"/>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row>
    <row r="370" spans="3:131" s="8" customFormat="1">
      <c r="C370" s="30"/>
      <c r="D370" s="3"/>
      <c r="E370" s="3"/>
      <c r="F370" s="3"/>
      <c r="G370" s="3"/>
      <c r="H370" s="3"/>
      <c r="I370" s="3"/>
      <c r="J370" s="3"/>
      <c r="K370" s="3"/>
      <c r="L370" s="3"/>
      <c r="M370" s="3"/>
      <c r="N370" s="3"/>
      <c r="O370" s="3"/>
      <c r="P370" s="3"/>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row>
    <row r="371" spans="3:131" s="8" customFormat="1">
      <c r="C371" s="30"/>
      <c r="D371" s="3"/>
      <c r="E371" s="3"/>
      <c r="F371" s="3"/>
      <c r="G371" s="3"/>
      <c r="H371" s="3"/>
      <c r="I371" s="3"/>
      <c r="J371" s="3"/>
      <c r="K371" s="3"/>
      <c r="L371" s="3"/>
      <c r="M371" s="3"/>
      <c r="N371" s="3"/>
      <c r="O371" s="3"/>
      <c r="P371" s="3"/>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row>
    <row r="372" spans="3:131" s="8" customFormat="1">
      <c r="C372" s="30"/>
      <c r="D372" s="3"/>
      <c r="E372" s="3"/>
      <c r="F372" s="3"/>
      <c r="G372" s="3"/>
      <c r="H372" s="3"/>
      <c r="I372" s="3"/>
      <c r="J372" s="3"/>
      <c r="K372" s="3"/>
      <c r="L372" s="3"/>
      <c r="M372" s="3"/>
      <c r="N372" s="3"/>
      <c r="O372" s="3"/>
      <c r="P372" s="3"/>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row>
    <row r="373" spans="3:131" s="8" customFormat="1">
      <c r="C373" s="30"/>
      <c r="D373" s="3"/>
      <c r="E373" s="3"/>
      <c r="F373" s="3"/>
      <c r="G373" s="3"/>
      <c r="H373" s="3"/>
      <c r="I373" s="3"/>
      <c r="J373" s="3"/>
      <c r="K373" s="3"/>
      <c r="L373" s="3"/>
      <c r="M373" s="3"/>
      <c r="N373" s="3"/>
      <c r="O373" s="3"/>
      <c r="P373" s="3"/>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row>
    <row r="374" spans="3:131" s="8" customFormat="1">
      <c r="C374" s="30"/>
      <c r="D374" s="3"/>
      <c r="E374" s="3"/>
      <c r="F374" s="3"/>
      <c r="G374" s="3"/>
      <c r="H374" s="3"/>
      <c r="I374" s="3"/>
      <c r="J374" s="3"/>
      <c r="K374" s="3"/>
      <c r="L374" s="3"/>
      <c r="M374" s="3"/>
      <c r="N374" s="3"/>
      <c r="O374" s="3"/>
      <c r="P374" s="3"/>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row>
    <row r="375" spans="3:131" s="8" customFormat="1">
      <c r="C375" s="30"/>
      <c r="D375" s="3"/>
      <c r="E375" s="3"/>
      <c r="F375" s="3"/>
      <c r="G375" s="3"/>
      <c r="H375" s="3"/>
      <c r="I375" s="3"/>
      <c r="J375" s="3"/>
      <c r="K375" s="3"/>
      <c r="L375" s="3"/>
      <c r="M375" s="3"/>
      <c r="N375" s="3"/>
      <c r="O375" s="3"/>
      <c r="P375" s="3"/>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row>
    <row r="376" spans="3:131" s="8" customFormat="1">
      <c r="C376" s="30"/>
      <c r="D376" s="3"/>
      <c r="E376" s="3"/>
      <c r="F376" s="3"/>
      <c r="G376" s="3"/>
      <c r="H376" s="3"/>
      <c r="I376" s="3"/>
      <c r="J376" s="3"/>
      <c r="K376" s="3"/>
      <c r="L376" s="3"/>
      <c r="M376" s="3"/>
      <c r="N376" s="3"/>
      <c r="O376" s="3"/>
      <c r="P376" s="3"/>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row>
    <row r="377" spans="3:131" s="8" customFormat="1">
      <c r="C377" s="30"/>
      <c r="D377" s="3"/>
      <c r="E377" s="3"/>
      <c r="F377" s="3"/>
      <c r="G377" s="3"/>
      <c r="H377" s="3"/>
      <c r="I377" s="3"/>
      <c r="J377" s="3"/>
      <c r="K377" s="3"/>
      <c r="L377" s="3"/>
      <c r="M377" s="3"/>
      <c r="N377" s="3"/>
      <c r="O377" s="3"/>
      <c r="P377" s="3"/>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row>
    <row r="378" spans="3:131" s="8" customFormat="1">
      <c r="C378" s="30"/>
      <c r="D378" s="3"/>
      <c r="E378" s="3"/>
      <c r="F378" s="3"/>
      <c r="G378" s="3"/>
      <c r="H378" s="3"/>
      <c r="I378" s="3"/>
      <c r="J378" s="3"/>
      <c r="K378" s="3"/>
      <c r="L378" s="3"/>
      <c r="M378" s="3"/>
      <c r="N378" s="3"/>
      <c r="O378" s="3"/>
      <c r="P378" s="3"/>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row>
    <row r="379" spans="3:131" s="8" customFormat="1">
      <c r="C379" s="30"/>
      <c r="D379" s="3"/>
      <c r="E379" s="3"/>
      <c r="F379" s="3"/>
      <c r="G379" s="3"/>
      <c r="H379" s="3"/>
      <c r="I379" s="3"/>
      <c r="J379" s="3"/>
      <c r="K379" s="3"/>
      <c r="L379" s="3"/>
      <c r="M379" s="3"/>
      <c r="N379" s="3"/>
      <c r="O379" s="3"/>
      <c r="P379" s="3"/>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row>
    <row r="380" spans="3:131" s="8" customFormat="1">
      <c r="C380" s="30"/>
      <c r="D380" s="3"/>
      <c r="E380" s="3"/>
      <c r="F380" s="3"/>
      <c r="G380" s="3"/>
      <c r="H380" s="3"/>
      <c r="I380" s="3"/>
      <c r="J380" s="3"/>
      <c r="K380" s="3"/>
      <c r="L380" s="3"/>
      <c r="M380" s="3"/>
      <c r="N380" s="3"/>
      <c r="O380" s="3"/>
      <c r="P380" s="3"/>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row>
    <row r="381" spans="3:131" s="8" customFormat="1">
      <c r="C381" s="30"/>
      <c r="D381" s="3"/>
      <c r="E381" s="3"/>
      <c r="F381" s="3"/>
      <c r="G381" s="3"/>
      <c r="H381" s="3"/>
      <c r="I381" s="3"/>
      <c r="J381" s="3"/>
      <c r="K381" s="3"/>
      <c r="L381" s="3"/>
      <c r="M381" s="3"/>
      <c r="N381" s="3"/>
      <c r="O381" s="3"/>
      <c r="P381" s="3"/>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row>
    <row r="382" spans="3:131" s="8" customFormat="1">
      <c r="C382" s="30"/>
      <c r="D382" s="3"/>
      <c r="E382" s="3"/>
      <c r="F382" s="3"/>
      <c r="G382" s="3"/>
      <c r="H382" s="3"/>
      <c r="I382" s="3"/>
      <c r="J382" s="3"/>
      <c r="K382" s="3"/>
      <c r="L382" s="3"/>
      <c r="M382" s="3"/>
      <c r="N382" s="3"/>
      <c r="O382" s="3"/>
      <c r="P382" s="3"/>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row>
    <row r="383" spans="3:131" s="8" customFormat="1">
      <c r="C383" s="30"/>
      <c r="D383" s="3"/>
      <c r="E383" s="3"/>
      <c r="F383" s="3"/>
      <c r="G383" s="3"/>
      <c r="H383" s="3"/>
      <c r="I383" s="3"/>
      <c r="J383" s="3"/>
      <c r="K383" s="3"/>
      <c r="L383" s="3"/>
      <c r="M383" s="3"/>
      <c r="N383" s="3"/>
      <c r="O383" s="3"/>
      <c r="P383" s="3"/>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row>
    <row r="384" spans="3:131" s="8" customFormat="1">
      <c r="C384" s="30"/>
      <c r="D384" s="3"/>
      <c r="E384" s="3"/>
      <c r="F384" s="3"/>
      <c r="G384" s="3"/>
      <c r="H384" s="3"/>
      <c r="I384" s="3"/>
      <c r="J384" s="3"/>
      <c r="K384" s="3"/>
      <c r="L384" s="3"/>
      <c r="M384" s="3"/>
      <c r="N384" s="3"/>
      <c r="O384" s="3"/>
      <c r="P384" s="3"/>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row>
    <row r="385" spans="3:131" s="8" customFormat="1">
      <c r="C385" s="30"/>
      <c r="D385" s="3"/>
      <c r="E385" s="3"/>
      <c r="F385" s="3"/>
      <c r="G385" s="3"/>
      <c r="H385" s="3"/>
      <c r="I385" s="3"/>
      <c r="J385" s="3"/>
      <c r="K385" s="3"/>
      <c r="L385" s="3"/>
      <c r="M385" s="3"/>
      <c r="N385" s="3"/>
      <c r="O385" s="3"/>
      <c r="P385" s="3"/>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row>
    <row r="386" spans="3:131" s="8" customFormat="1">
      <c r="C386" s="30"/>
      <c r="D386" s="3"/>
      <c r="E386" s="3"/>
      <c r="F386" s="3"/>
      <c r="G386" s="3"/>
      <c r="H386" s="3"/>
      <c r="I386" s="3"/>
      <c r="J386" s="3"/>
      <c r="K386" s="3"/>
      <c r="L386" s="3"/>
      <c r="M386" s="3"/>
      <c r="N386" s="3"/>
      <c r="O386" s="3"/>
      <c r="P386" s="3"/>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row>
    <row r="387" spans="3:131" s="8" customFormat="1">
      <c r="C387" s="30"/>
      <c r="D387" s="3"/>
      <c r="E387" s="3"/>
      <c r="F387" s="3"/>
      <c r="G387" s="3"/>
      <c r="H387" s="3"/>
      <c r="I387" s="3"/>
      <c r="J387" s="3"/>
      <c r="K387" s="3"/>
      <c r="L387" s="3"/>
      <c r="M387" s="3"/>
      <c r="N387" s="3"/>
      <c r="O387" s="3"/>
      <c r="P387" s="3"/>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row>
    <row r="388" spans="3:131" s="8" customFormat="1">
      <c r="C388" s="30"/>
      <c r="D388" s="3"/>
      <c r="E388" s="3"/>
      <c r="F388" s="3"/>
      <c r="G388" s="3"/>
      <c r="H388" s="3"/>
      <c r="I388" s="3"/>
      <c r="J388" s="3"/>
      <c r="K388" s="3"/>
      <c r="L388" s="3"/>
      <c r="M388" s="3"/>
      <c r="N388" s="3"/>
      <c r="O388" s="3"/>
      <c r="P388" s="3"/>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row>
    <row r="389" spans="3:131" s="8" customFormat="1">
      <c r="C389" s="30"/>
      <c r="D389" s="3"/>
      <c r="E389" s="3"/>
      <c r="F389" s="3"/>
      <c r="G389" s="3"/>
      <c r="H389" s="3"/>
      <c r="I389" s="3"/>
      <c r="J389" s="3"/>
      <c r="K389" s="3"/>
      <c r="L389" s="3"/>
      <c r="M389" s="3"/>
      <c r="N389" s="3"/>
      <c r="O389" s="3"/>
      <c r="P389" s="3"/>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row>
    <row r="390" spans="3:131" s="8" customFormat="1">
      <c r="C390" s="30"/>
      <c r="D390" s="3"/>
      <c r="E390" s="3"/>
      <c r="F390" s="3"/>
      <c r="G390" s="3"/>
      <c r="H390" s="3"/>
      <c r="I390" s="3"/>
      <c r="J390" s="3"/>
      <c r="K390" s="3"/>
      <c r="L390" s="3"/>
      <c r="M390" s="3"/>
      <c r="N390" s="3"/>
      <c r="O390" s="3"/>
      <c r="P390" s="3"/>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row>
    <row r="391" spans="3:131" s="8" customFormat="1">
      <c r="C391" s="30"/>
      <c r="D391" s="3"/>
      <c r="E391" s="3"/>
      <c r="F391" s="3"/>
      <c r="G391" s="3"/>
      <c r="H391" s="3"/>
      <c r="I391" s="3"/>
      <c r="J391" s="3"/>
      <c r="K391" s="3"/>
      <c r="L391" s="3"/>
      <c r="M391" s="3"/>
      <c r="N391" s="3"/>
      <c r="O391" s="3"/>
      <c r="P391" s="3"/>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row>
    <row r="392" spans="3:131" s="8" customFormat="1">
      <c r="C392" s="30"/>
      <c r="D392" s="3"/>
      <c r="E392" s="3"/>
      <c r="F392" s="3"/>
      <c r="G392" s="3"/>
      <c r="H392" s="3"/>
      <c r="I392" s="3"/>
      <c r="J392" s="3"/>
      <c r="K392" s="3"/>
      <c r="L392" s="3"/>
      <c r="M392" s="3"/>
      <c r="N392" s="3"/>
      <c r="O392" s="3"/>
      <c r="P392" s="3"/>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row>
    <row r="393" spans="3:131" s="8" customFormat="1">
      <c r="C393" s="30"/>
      <c r="D393" s="3"/>
      <c r="E393" s="3"/>
      <c r="F393" s="3"/>
      <c r="G393" s="3"/>
      <c r="H393" s="3"/>
      <c r="I393" s="3"/>
      <c r="J393" s="3"/>
      <c r="K393" s="3"/>
      <c r="L393" s="3"/>
      <c r="M393" s="3"/>
      <c r="N393" s="3"/>
      <c r="O393" s="3"/>
      <c r="P393" s="3"/>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row>
    <row r="394" spans="3:131" s="8" customFormat="1">
      <c r="C394" s="30"/>
      <c r="D394" s="3"/>
      <c r="E394" s="3"/>
      <c r="F394" s="3"/>
      <c r="G394" s="3"/>
      <c r="H394" s="3"/>
      <c r="I394" s="3"/>
      <c r="J394" s="3"/>
      <c r="K394" s="3"/>
      <c r="L394" s="3"/>
      <c r="M394" s="3"/>
      <c r="N394" s="3"/>
      <c r="O394" s="3"/>
      <c r="P394" s="3"/>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row>
    <row r="395" spans="3:131" s="8" customFormat="1">
      <c r="C395" s="30"/>
      <c r="D395" s="3"/>
      <c r="E395" s="3"/>
      <c r="F395" s="3"/>
      <c r="G395" s="3"/>
      <c r="H395" s="3"/>
      <c r="I395" s="3"/>
      <c r="J395" s="3"/>
      <c r="K395" s="3"/>
      <c r="L395" s="3"/>
      <c r="M395" s="3"/>
      <c r="N395" s="3"/>
      <c r="O395" s="3"/>
      <c r="P395" s="3"/>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row>
    <row r="396" spans="3:131" s="8" customFormat="1">
      <c r="C396" s="30"/>
      <c r="D396" s="3"/>
      <c r="E396" s="3"/>
      <c r="F396" s="3"/>
      <c r="G396" s="3"/>
      <c r="H396" s="3"/>
      <c r="I396" s="3"/>
      <c r="J396" s="3"/>
      <c r="K396" s="3"/>
      <c r="L396" s="3"/>
      <c r="M396" s="3"/>
      <c r="N396" s="3"/>
      <c r="O396" s="3"/>
      <c r="P396" s="3"/>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row>
    <row r="397" spans="3:131" s="8" customFormat="1">
      <c r="C397" s="30"/>
      <c r="D397" s="3"/>
      <c r="E397" s="3"/>
      <c r="F397" s="3"/>
      <c r="G397" s="3"/>
      <c r="H397" s="3"/>
      <c r="I397" s="3"/>
      <c r="J397" s="3"/>
      <c r="K397" s="3"/>
      <c r="L397" s="3"/>
      <c r="M397" s="3"/>
      <c r="N397" s="3"/>
      <c r="O397" s="3"/>
      <c r="P397" s="3"/>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row>
    <row r="398" spans="3:131" s="8" customFormat="1">
      <c r="C398" s="30"/>
      <c r="D398" s="3"/>
      <c r="E398" s="3"/>
      <c r="F398" s="3"/>
      <c r="G398" s="3"/>
      <c r="H398" s="3"/>
      <c r="I398" s="3"/>
      <c r="J398" s="3"/>
      <c r="K398" s="3"/>
      <c r="L398" s="3"/>
      <c r="M398" s="3"/>
      <c r="N398" s="3"/>
      <c r="O398" s="3"/>
      <c r="P398" s="3"/>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row>
    <row r="399" spans="3:131" s="8" customFormat="1">
      <c r="C399" s="30"/>
      <c r="D399" s="3"/>
      <c r="E399" s="3"/>
      <c r="F399" s="3"/>
      <c r="G399" s="3"/>
      <c r="H399" s="3"/>
      <c r="I399" s="3"/>
      <c r="J399" s="3"/>
      <c r="K399" s="3"/>
      <c r="L399" s="3"/>
      <c r="M399" s="3"/>
      <c r="N399" s="3"/>
      <c r="O399" s="3"/>
      <c r="P399" s="3"/>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row>
    <row r="400" spans="3:131" s="8" customFormat="1">
      <c r="C400" s="30"/>
      <c r="D400" s="3"/>
      <c r="E400" s="3"/>
      <c r="F400" s="3"/>
      <c r="G400" s="3"/>
      <c r="H400" s="3"/>
      <c r="I400" s="3"/>
      <c r="J400" s="3"/>
      <c r="K400" s="3"/>
      <c r="L400" s="3"/>
      <c r="M400" s="3"/>
      <c r="N400" s="3"/>
      <c r="O400" s="3"/>
      <c r="P400" s="3"/>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row>
    <row r="401" spans="3:131" s="8" customFormat="1">
      <c r="C401" s="30"/>
      <c r="D401" s="3"/>
      <c r="E401" s="3"/>
      <c r="F401" s="3"/>
      <c r="G401" s="3"/>
      <c r="H401" s="3"/>
      <c r="I401" s="3"/>
      <c r="J401" s="3"/>
      <c r="K401" s="3"/>
      <c r="L401" s="3"/>
      <c r="M401" s="3"/>
      <c r="N401" s="3"/>
      <c r="O401" s="3"/>
      <c r="P401" s="3"/>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row>
    <row r="402" spans="3:131" s="8" customFormat="1">
      <c r="C402" s="30"/>
      <c r="D402" s="3"/>
      <c r="E402" s="3"/>
      <c r="F402" s="3"/>
      <c r="G402" s="3"/>
      <c r="H402" s="3"/>
      <c r="I402" s="3"/>
      <c r="J402" s="3"/>
      <c r="K402" s="3"/>
      <c r="L402" s="3"/>
      <c r="M402" s="3"/>
      <c r="N402" s="3"/>
      <c r="O402" s="3"/>
      <c r="P402" s="3"/>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row>
    <row r="403" spans="3:131" s="8" customFormat="1">
      <c r="C403" s="30"/>
      <c r="D403" s="3"/>
      <c r="E403" s="3"/>
      <c r="F403" s="3"/>
      <c r="G403" s="3"/>
      <c r="H403" s="3"/>
      <c r="I403" s="3"/>
      <c r="J403" s="3"/>
      <c r="K403" s="3"/>
      <c r="L403" s="3"/>
      <c r="M403" s="3"/>
      <c r="N403" s="3"/>
      <c r="O403" s="3"/>
      <c r="P403" s="3"/>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row>
    <row r="404" spans="3:131" s="8" customFormat="1">
      <c r="C404" s="30"/>
      <c r="D404" s="3"/>
      <c r="E404" s="3"/>
      <c r="F404" s="3"/>
      <c r="G404" s="3"/>
      <c r="H404" s="3"/>
      <c r="I404" s="3"/>
      <c r="J404" s="3"/>
      <c r="K404" s="3"/>
      <c r="L404" s="3"/>
      <c r="M404" s="3"/>
      <c r="N404" s="3"/>
      <c r="O404" s="3"/>
      <c r="P404" s="3"/>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7"/>
      <c r="CW404" s="7"/>
      <c r="CX404" s="7"/>
      <c r="CY404" s="7"/>
      <c r="CZ404" s="7"/>
      <c r="DA404" s="7"/>
      <c r="DB404" s="7"/>
      <c r="DC404" s="7"/>
      <c r="DD404" s="7"/>
      <c r="DE404" s="7"/>
      <c r="DF404" s="7"/>
      <c r="DG404" s="7"/>
      <c r="DH404" s="7"/>
      <c r="DI404" s="7"/>
      <c r="DJ404" s="7"/>
      <c r="DK404" s="7"/>
      <c r="DL404" s="7"/>
      <c r="DM404" s="7"/>
      <c r="DN404" s="7"/>
      <c r="DO404" s="7"/>
      <c r="DP404" s="7"/>
      <c r="DQ404" s="7"/>
      <c r="DR404" s="7"/>
      <c r="DS404" s="7"/>
      <c r="DT404" s="7"/>
      <c r="DU404" s="7"/>
      <c r="DV404" s="7"/>
      <c r="DW404" s="7"/>
      <c r="DX404" s="7"/>
      <c r="DY404" s="7"/>
      <c r="DZ404" s="7"/>
      <c r="EA404" s="7"/>
    </row>
    <row r="405" spans="3:131" s="8" customFormat="1">
      <c r="C405" s="30"/>
      <c r="D405" s="3"/>
      <c r="E405" s="3"/>
      <c r="F405" s="3"/>
      <c r="G405" s="3"/>
      <c r="H405" s="3"/>
      <c r="I405" s="3"/>
      <c r="J405" s="3"/>
      <c r="K405" s="3"/>
      <c r="L405" s="3"/>
      <c r="M405" s="3"/>
      <c r="N405" s="3"/>
      <c r="O405" s="3"/>
      <c r="P405" s="3"/>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7"/>
      <c r="CW405" s="7"/>
      <c r="CX405" s="7"/>
      <c r="CY405" s="7"/>
      <c r="CZ405" s="7"/>
      <c r="DA405" s="7"/>
      <c r="DB405" s="7"/>
      <c r="DC405" s="7"/>
      <c r="DD405" s="7"/>
      <c r="DE405" s="7"/>
      <c r="DF405" s="7"/>
      <c r="DG405" s="7"/>
      <c r="DH405" s="7"/>
      <c r="DI405" s="7"/>
      <c r="DJ405" s="7"/>
      <c r="DK405" s="7"/>
      <c r="DL405" s="7"/>
      <c r="DM405" s="7"/>
      <c r="DN405" s="7"/>
      <c r="DO405" s="7"/>
      <c r="DP405" s="7"/>
      <c r="DQ405" s="7"/>
      <c r="DR405" s="7"/>
      <c r="DS405" s="7"/>
      <c r="DT405" s="7"/>
      <c r="DU405" s="7"/>
      <c r="DV405" s="7"/>
      <c r="DW405" s="7"/>
      <c r="DX405" s="7"/>
      <c r="DY405" s="7"/>
      <c r="DZ405" s="7"/>
      <c r="EA405" s="7"/>
    </row>
    <row r="406" spans="3:131" s="8" customFormat="1">
      <c r="C406" s="30"/>
      <c r="D406" s="3"/>
      <c r="E406" s="3"/>
      <c r="F406" s="3"/>
      <c r="G406" s="3"/>
      <c r="H406" s="3"/>
      <c r="I406" s="3"/>
      <c r="J406" s="3"/>
      <c r="K406" s="3"/>
      <c r="L406" s="3"/>
      <c r="M406" s="3"/>
      <c r="N406" s="3"/>
      <c r="O406" s="3"/>
      <c r="P406" s="3"/>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row>
    <row r="407" spans="3:131" s="8" customFormat="1">
      <c r="C407" s="30"/>
      <c r="D407" s="3"/>
      <c r="E407" s="3"/>
      <c r="F407" s="3"/>
      <c r="G407" s="3"/>
      <c r="H407" s="3"/>
      <c r="I407" s="3"/>
      <c r="J407" s="3"/>
      <c r="K407" s="3"/>
      <c r="L407" s="3"/>
      <c r="M407" s="3"/>
      <c r="N407" s="3"/>
      <c r="O407" s="3"/>
      <c r="P407" s="3"/>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row>
    <row r="408" spans="3:131" s="8" customFormat="1">
      <c r="C408" s="30"/>
      <c r="D408" s="3"/>
      <c r="E408" s="3"/>
      <c r="F408" s="3"/>
      <c r="G408" s="3"/>
      <c r="H408" s="3"/>
      <c r="I408" s="3"/>
      <c r="J408" s="3"/>
      <c r="K408" s="3"/>
      <c r="L408" s="3"/>
      <c r="M408" s="3"/>
      <c r="N408" s="3"/>
      <c r="O408" s="3"/>
      <c r="P408" s="3"/>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row>
    <row r="409" spans="3:131" s="8" customFormat="1">
      <c r="C409" s="30"/>
      <c r="D409" s="3"/>
      <c r="E409" s="3"/>
      <c r="F409" s="3"/>
      <c r="G409" s="3"/>
      <c r="H409" s="3"/>
      <c r="I409" s="3"/>
      <c r="J409" s="3"/>
      <c r="K409" s="3"/>
      <c r="L409" s="3"/>
      <c r="M409" s="3"/>
      <c r="N409" s="3"/>
      <c r="O409" s="3"/>
      <c r="P409" s="3"/>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row>
    <row r="410" spans="3:131" s="8" customFormat="1">
      <c r="C410" s="30"/>
      <c r="D410" s="3"/>
      <c r="E410" s="3"/>
      <c r="F410" s="3"/>
      <c r="G410" s="3"/>
      <c r="H410" s="3"/>
      <c r="I410" s="3"/>
      <c r="J410" s="3"/>
      <c r="K410" s="3"/>
      <c r="L410" s="3"/>
      <c r="M410" s="3"/>
      <c r="N410" s="3"/>
      <c r="O410" s="3"/>
      <c r="P410" s="3"/>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row>
    <row r="411" spans="3:131" s="8" customFormat="1">
      <c r="C411" s="30"/>
      <c r="D411" s="3"/>
      <c r="E411" s="3"/>
      <c r="F411" s="3"/>
      <c r="G411" s="3"/>
      <c r="H411" s="3"/>
      <c r="I411" s="3"/>
      <c r="J411" s="3"/>
      <c r="K411" s="3"/>
      <c r="L411" s="3"/>
      <c r="M411" s="3"/>
      <c r="N411" s="3"/>
      <c r="O411" s="3"/>
      <c r="P411" s="3"/>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row>
    <row r="412" spans="3:131" s="8" customFormat="1">
      <c r="C412" s="30"/>
      <c r="D412" s="3"/>
      <c r="E412" s="3"/>
      <c r="F412" s="3"/>
      <c r="G412" s="3"/>
      <c r="H412" s="3"/>
      <c r="I412" s="3"/>
      <c r="J412" s="3"/>
      <c r="K412" s="3"/>
      <c r="L412" s="3"/>
      <c r="M412" s="3"/>
      <c r="N412" s="3"/>
      <c r="O412" s="3"/>
      <c r="P412" s="3"/>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row>
    <row r="413" spans="3:131" s="8" customFormat="1">
      <c r="C413" s="30"/>
      <c r="D413" s="3"/>
      <c r="E413" s="3"/>
      <c r="F413" s="3"/>
      <c r="G413" s="3"/>
      <c r="H413" s="3"/>
      <c r="I413" s="3"/>
      <c r="J413" s="3"/>
      <c r="K413" s="3"/>
      <c r="L413" s="3"/>
      <c r="M413" s="3"/>
      <c r="N413" s="3"/>
      <c r="O413" s="3"/>
      <c r="P413" s="3"/>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row>
    <row r="414" spans="3:131" s="8" customFormat="1">
      <c r="C414" s="30"/>
      <c r="D414" s="3"/>
      <c r="E414" s="3"/>
      <c r="F414" s="3"/>
      <c r="G414" s="3"/>
      <c r="H414" s="3"/>
      <c r="I414" s="3"/>
      <c r="J414" s="3"/>
      <c r="K414" s="3"/>
      <c r="L414" s="3"/>
      <c r="M414" s="3"/>
      <c r="N414" s="3"/>
      <c r="O414" s="3"/>
      <c r="P414" s="3"/>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row>
    <row r="415" spans="3:131" s="8" customFormat="1">
      <c r="C415" s="30"/>
      <c r="D415" s="3"/>
      <c r="E415" s="3"/>
      <c r="F415" s="3"/>
      <c r="G415" s="3"/>
      <c r="H415" s="3"/>
      <c r="I415" s="3"/>
      <c r="J415" s="3"/>
      <c r="K415" s="3"/>
      <c r="L415" s="3"/>
      <c r="M415" s="3"/>
      <c r="N415" s="3"/>
      <c r="O415" s="3"/>
      <c r="P415" s="3"/>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row>
    <row r="416" spans="3:131" s="8" customFormat="1">
      <c r="C416" s="30"/>
      <c r="D416" s="3"/>
      <c r="E416" s="3"/>
      <c r="F416" s="3"/>
      <c r="G416" s="3"/>
      <c r="H416" s="3"/>
      <c r="I416" s="3"/>
      <c r="J416" s="3"/>
      <c r="K416" s="3"/>
      <c r="L416" s="3"/>
      <c r="M416" s="3"/>
      <c r="N416" s="3"/>
      <c r="O416" s="3"/>
      <c r="P416" s="3"/>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row>
    <row r="417" spans="3:131" s="8" customFormat="1">
      <c r="C417" s="30"/>
      <c r="D417" s="3"/>
      <c r="E417" s="3"/>
      <c r="F417" s="3"/>
      <c r="G417" s="3"/>
      <c r="H417" s="3"/>
      <c r="I417" s="3"/>
      <c r="J417" s="3"/>
      <c r="K417" s="3"/>
      <c r="L417" s="3"/>
      <c r="M417" s="3"/>
      <c r="N417" s="3"/>
      <c r="O417" s="3"/>
      <c r="P417" s="3"/>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row>
    <row r="418" spans="3:131" s="8" customFormat="1">
      <c r="C418" s="30"/>
      <c r="D418" s="3"/>
      <c r="E418" s="3"/>
      <c r="F418" s="3"/>
      <c r="G418" s="3"/>
      <c r="H418" s="3"/>
      <c r="I418" s="3"/>
      <c r="J418" s="3"/>
      <c r="K418" s="3"/>
      <c r="L418" s="3"/>
      <c r="M418" s="3"/>
      <c r="N418" s="3"/>
      <c r="O418" s="3"/>
      <c r="P418" s="3"/>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row>
    <row r="419" spans="3:131" s="8" customFormat="1">
      <c r="C419" s="30"/>
      <c r="D419" s="3"/>
      <c r="E419" s="3"/>
      <c r="F419" s="3"/>
      <c r="G419" s="3"/>
      <c r="H419" s="3"/>
      <c r="I419" s="3"/>
      <c r="J419" s="3"/>
      <c r="K419" s="3"/>
      <c r="L419" s="3"/>
      <c r="M419" s="3"/>
      <c r="N419" s="3"/>
      <c r="O419" s="3"/>
      <c r="P419" s="3"/>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row>
    <row r="420" spans="3:131" s="8" customFormat="1">
      <c r="C420" s="30"/>
      <c r="D420" s="3"/>
      <c r="E420" s="3"/>
      <c r="F420" s="3"/>
      <c r="G420" s="3"/>
      <c r="H420" s="3"/>
      <c r="I420" s="3"/>
      <c r="J420" s="3"/>
      <c r="K420" s="3"/>
      <c r="L420" s="3"/>
      <c r="M420" s="3"/>
      <c r="N420" s="3"/>
      <c r="O420" s="3"/>
      <c r="P420" s="3"/>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row>
    <row r="421" spans="3:131" s="8" customFormat="1">
      <c r="C421" s="30"/>
      <c r="D421" s="3"/>
      <c r="E421" s="3"/>
      <c r="F421" s="3"/>
      <c r="G421" s="3"/>
      <c r="H421" s="3"/>
      <c r="I421" s="3"/>
      <c r="J421" s="3"/>
      <c r="K421" s="3"/>
      <c r="L421" s="3"/>
      <c r="M421" s="3"/>
      <c r="N421" s="3"/>
      <c r="O421" s="3"/>
      <c r="P421" s="3"/>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row>
    <row r="422" spans="3:131" s="8" customFormat="1">
      <c r="C422" s="30"/>
      <c r="D422" s="3"/>
      <c r="E422" s="3"/>
      <c r="F422" s="3"/>
      <c r="G422" s="3"/>
      <c r="H422" s="3"/>
      <c r="I422" s="3"/>
      <c r="J422" s="3"/>
      <c r="K422" s="3"/>
      <c r="L422" s="3"/>
      <c r="M422" s="3"/>
      <c r="N422" s="3"/>
      <c r="O422" s="3"/>
      <c r="P422" s="3"/>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row>
    <row r="423" spans="3:131" s="8" customFormat="1">
      <c r="C423" s="30"/>
      <c r="D423" s="3"/>
      <c r="E423" s="3"/>
      <c r="F423" s="3"/>
      <c r="G423" s="3"/>
      <c r="H423" s="3"/>
      <c r="I423" s="3"/>
      <c r="J423" s="3"/>
      <c r="K423" s="3"/>
      <c r="L423" s="3"/>
      <c r="M423" s="3"/>
      <c r="N423" s="3"/>
      <c r="O423" s="3"/>
      <c r="P423" s="3"/>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row>
    <row r="424" spans="3:131" s="8" customFormat="1">
      <c r="C424" s="30"/>
      <c r="D424" s="3"/>
      <c r="E424" s="3"/>
      <c r="F424" s="3"/>
      <c r="G424" s="3"/>
      <c r="H424" s="3"/>
      <c r="I424" s="3"/>
      <c r="J424" s="3"/>
      <c r="K424" s="3"/>
      <c r="L424" s="3"/>
      <c r="M424" s="3"/>
      <c r="N424" s="3"/>
      <c r="O424" s="3"/>
      <c r="P424" s="3"/>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row>
    <row r="425" spans="3:131" s="8" customFormat="1">
      <c r="C425" s="30"/>
      <c r="D425" s="3"/>
      <c r="E425" s="3"/>
      <c r="F425" s="3"/>
      <c r="G425" s="3"/>
      <c r="H425" s="3"/>
      <c r="I425" s="3"/>
      <c r="J425" s="3"/>
      <c r="K425" s="3"/>
      <c r="L425" s="3"/>
      <c r="M425" s="3"/>
      <c r="N425" s="3"/>
      <c r="O425" s="3"/>
      <c r="P425" s="3"/>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row>
    <row r="426" spans="3:131" s="8" customFormat="1">
      <c r="C426" s="30"/>
      <c r="D426" s="3"/>
      <c r="E426" s="3"/>
      <c r="F426" s="3"/>
      <c r="G426" s="3"/>
      <c r="H426" s="3"/>
      <c r="I426" s="3"/>
      <c r="J426" s="3"/>
      <c r="K426" s="3"/>
      <c r="L426" s="3"/>
      <c r="M426" s="3"/>
      <c r="N426" s="3"/>
      <c r="O426" s="3"/>
      <c r="P426" s="3"/>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row>
    <row r="427" spans="3:131" s="8" customFormat="1">
      <c r="C427" s="30"/>
      <c r="D427" s="3"/>
      <c r="E427" s="3"/>
      <c r="F427" s="3"/>
      <c r="G427" s="3"/>
      <c r="H427" s="3"/>
      <c r="I427" s="3"/>
      <c r="J427" s="3"/>
      <c r="K427" s="3"/>
      <c r="L427" s="3"/>
      <c r="M427" s="3"/>
      <c r="N427" s="3"/>
      <c r="O427" s="3"/>
      <c r="P427" s="3"/>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row>
    <row r="428" spans="3:131" s="8" customFormat="1">
      <c r="C428" s="30"/>
      <c r="D428" s="3"/>
      <c r="E428" s="3"/>
      <c r="F428" s="3"/>
      <c r="G428" s="3"/>
      <c r="H428" s="3"/>
      <c r="I428" s="3"/>
      <c r="J428" s="3"/>
      <c r="K428" s="3"/>
      <c r="L428" s="3"/>
      <c r="M428" s="3"/>
      <c r="N428" s="3"/>
      <c r="O428" s="3"/>
      <c r="P428" s="3"/>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row>
    <row r="429" spans="3:131" s="8" customFormat="1">
      <c r="C429" s="30"/>
      <c r="D429" s="3"/>
      <c r="E429" s="3"/>
      <c r="F429" s="3"/>
      <c r="G429" s="3"/>
      <c r="H429" s="3"/>
      <c r="I429" s="3"/>
      <c r="J429" s="3"/>
      <c r="K429" s="3"/>
      <c r="L429" s="3"/>
      <c r="M429" s="3"/>
      <c r="N429" s="3"/>
      <c r="O429" s="3"/>
      <c r="P429" s="3"/>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row>
    <row r="430" spans="3:131" s="8" customFormat="1">
      <c r="C430" s="30"/>
      <c r="D430" s="3"/>
      <c r="E430" s="3"/>
      <c r="F430" s="3"/>
      <c r="G430" s="3"/>
      <c r="H430" s="3"/>
      <c r="I430" s="3"/>
      <c r="J430" s="3"/>
      <c r="K430" s="3"/>
      <c r="L430" s="3"/>
      <c r="M430" s="3"/>
      <c r="N430" s="3"/>
      <c r="O430" s="3"/>
      <c r="P430" s="3"/>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row>
    <row r="431" spans="3:131" s="8" customFormat="1">
      <c r="C431" s="30"/>
      <c r="D431" s="3"/>
      <c r="E431" s="3"/>
      <c r="F431" s="3"/>
      <c r="G431" s="3"/>
      <c r="H431" s="3"/>
      <c r="I431" s="3"/>
      <c r="J431" s="3"/>
      <c r="K431" s="3"/>
      <c r="L431" s="3"/>
      <c r="M431" s="3"/>
      <c r="N431" s="3"/>
      <c r="O431" s="3"/>
      <c r="P431" s="3"/>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row>
    <row r="432" spans="3:131" s="8" customFormat="1">
      <c r="C432" s="30"/>
      <c r="D432" s="3"/>
      <c r="E432" s="3"/>
      <c r="F432" s="3"/>
      <c r="G432" s="3"/>
      <c r="H432" s="3"/>
      <c r="I432" s="3"/>
      <c r="J432" s="3"/>
      <c r="K432" s="3"/>
      <c r="L432" s="3"/>
      <c r="M432" s="3"/>
      <c r="N432" s="3"/>
      <c r="O432" s="3"/>
      <c r="P432" s="3"/>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row>
    <row r="433" spans="3:131" s="8" customFormat="1">
      <c r="C433" s="30"/>
      <c r="D433" s="3"/>
      <c r="E433" s="3"/>
      <c r="F433" s="3"/>
      <c r="G433" s="3"/>
      <c r="H433" s="3"/>
      <c r="I433" s="3"/>
      <c r="J433" s="3"/>
      <c r="K433" s="3"/>
      <c r="L433" s="3"/>
      <c r="M433" s="3"/>
      <c r="N433" s="3"/>
      <c r="O433" s="3"/>
      <c r="P433" s="3"/>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row>
    <row r="434" spans="3:131" s="8" customFormat="1">
      <c r="C434" s="30"/>
      <c r="D434" s="3"/>
      <c r="E434" s="3"/>
      <c r="F434" s="3"/>
      <c r="G434" s="3"/>
      <c r="H434" s="3"/>
      <c r="I434" s="3"/>
      <c r="J434" s="3"/>
      <c r="K434" s="3"/>
      <c r="L434" s="3"/>
      <c r="M434" s="3"/>
      <c r="N434" s="3"/>
      <c r="O434" s="3"/>
      <c r="P434" s="3"/>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row>
    <row r="435" spans="3:131" s="8" customFormat="1">
      <c r="C435" s="30"/>
      <c r="D435" s="3"/>
      <c r="E435" s="3"/>
      <c r="F435" s="3"/>
      <c r="G435" s="3"/>
      <c r="H435" s="3"/>
      <c r="I435" s="3"/>
      <c r="J435" s="3"/>
      <c r="K435" s="3"/>
      <c r="L435" s="3"/>
      <c r="M435" s="3"/>
      <c r="N435" s="3"/>
      <c r="O435" s="3"/>
      <c r="P435" s="3"/>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row>
    <row r="436" spans="3:131" s="8" customFormat="1">
      <c r="C436" s="30"/>
      <c r="D436" s="3"/>
      <c r="E436" s="3"/>
      <c r="F436" s="3"/>
      <c r="G436" s="3"/>
      <c r="H436" s="3"/>
      <c r="I436" s="3"/>
      <c r="J436" s="3"/>
      <c r="K436" s="3"/>
      <c r="L436" s="3"/>
      <c r="M436" s="3"/>
      <c r="N436" s="3"/>
      <c r="O436" s="3"/>
      <c r="P436" s="3"/>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row>
    <row r="437" spans="3:131" s="8" customFormat="1">
      <c r="C437" s="30"/>
      <c r="D437" s="3"/>
      <c r="E437" s="3"/>
      <c r="F437" s="3"/>
      <c r="G437" s="3"/>
      <c r="H437" s="3"/>
      <c r="I437" s="3"/>
      <c r="J437" s="3"/>
      <c r="K437" s="3"/>
      <c r="L437" s="3"/>
      <c r="M437" s="3"/>
      <c r="N437" s="3"/>
      <c r="O437" s="3"/>
      <c r="P437" s="3"/>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row>
    <row r="438" spans="3:131" s="8" customFormat="1">
      <c r="C438" s="30"/>
      <c r="D438" s="3"/>
      <c r="E438" s="3"/>
      <c r="F438" s="3"/>
      <c r="G438" s="3"/>
      <c r="H438" s="3"/>
      <c r="I438" s="3"/>
      <c r="J438" s="3"/>
      <c r="K438" s="3"/>
      <c r="L438" s="3"/>
      <c r="M438" s="3"/>
      <c r="N438" s="3"/>
      <c r="O438" s="3"/>
      <c r="P438" s="3"/>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row>
    <row r="439" spans="3:131" s="8" customFormat="1">
      <c r="C439" s="30"/>
      <c r="D439" s="3"/>
      <c r="E439" s="3"/>
      <c r="F439" s="3"/>
      <c r="G439" s="3"/>
      <c r="H439" s="3"/>
      <c r="I439" s="3"/>
      <c r="J439" s="3"/>
      <c r="K439" s="3"/>
      <c r="L439" s="3"/>
      <c r="M439" s="3"/>
      <c r="N439" s="3"/>
      <c r="O439" s="3"/>
      <c r="P439" s="3"/>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row>
    <row r="440" spans="3:131" s="8" customFormat="1">
      <c r="C440" s="30"/>
      <c r="D440" s="3"/>
      <c r="E440" s="3"/>
      <c r="F440" s="3"/>
      <c r="G440" s="3"/>
      <c r="H440" s="3"/>
      <c r="I440" s="3"/>
      <c r="J440" s="3"/>
      <c r="K440" s="3"/>
      <c r="L440" s="3"/>
      <c r="M440" s="3"/>
      <c r="N440" s="3"/>
      <c r="O440" s="3"/>
      <c r="P440" s="3"/>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row>
    <row r="441" spans="3:131" s="8" customFormat="1">
      <c r="C441" s="30"/>
      <c r="D441" s="3"/>
      <c r="E441" s="3"/>
      <c r="F441" s="3"/>
      <c r="G441" s="3"/>
      <c r="H441" s="3"/>
      <c r="I441" s="3"/>
      <c r="J441" s="3"/>
      <c r="K441" s="3"/>
      <c r="L441" s="3"/>
      <c r="M441" s="3"/>
      <c r="N441" s="3"/>
      <c r="O441" s="3"/>
      <c r="P441" s="3"/>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row>
    <row r="442" spans="3:131" s="8" customFormat="1">
      <c r="C442" s="30"/>
      <c r="D442" s="3"/>
      <c r="E442" s="3"/>
      <c r="F442" s="3"/>
      <c r="G442" s="3"/>
      <c r="H442" s="3"/>
      <c r="I442" s="3"/>
      <c r="J442" s="3"/>
      <c r="K442" s="3"/>
      <c r="L442" s="3"/>
      <c r="M442" s="3"/>
      <c r="N442" s="3"/>
      <c r="O442" s="3"/>
      <c r="P442" s="3"/>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row>
    <row r="443" spans="3:131" s="8" customFormat="1">
      <c r="C443" s="30"/>
      <c r="D443" s="3"/>
      <c r="E443" s="3"/>
      <c r="F443" s="3"/>
      <c r="G443" s="3"/>
      <c r="H443" s="3"/>
      <c r="I443" s="3"/>
      <c r="J443" s="3"/>
      <c r="K443" s="3"/>
      <c r="L443" s="3"/>
      <c r="M443" s="3"/>
      <c r="N443" s="3"/>
      <c r="O443" s="3"/>
      <c r="P443" s="3"/>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row>
    <row r="444" spans="3:131" s="8" customFormat="1">
      <c r="C444" s="30"/>
      <c r="D444" s="3"/>
      <c r="E444" s="3"/>
      <c r="F444" s="3"/>
      <c r="G444" s="3"/>
      <c r="H444" s="3"/>
      <c r="I444" s="3"/>
      <c r="J444" s="3"/>
      <c r="K444" s="3"/>
      <c r="L444" s="3"/>
      <c r="M444" s="3"/>
      <c r="N444" s="3"/>
      <c r="O444" s="3"/>
      <c r="P444" s="3"/>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row>
    <row r="445" spans="3:131" s="8" customFormat="1">
      <c r="C445" s="30"/>
      <c r="D445" s="3"/>
      <c r="E445" s="3"/>
      <c r="F445" s="3"/>
      <c r="G445" s="3"/>
      <c r="H445" s="3"/>
      <c r="I445" s="3"/>
      <c r="J445" s="3"/>
      <c r="K445" s="3"/>
      <c r="L445" s="3"/>
      <c r="M445" s="3"/>
      <c r="N445" s="3"/>
      <c r="O445" s="3"/>
      <c r="P445" s="3"/>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row>
    <row r="446" spans="3:131" s="8" customFormat="1">
      <c r="C446" s="30"/>
      <c r="D446" s="3"/>
      <c r="E446" s="3"/>
      <c r="F446" s="3"/>
      <c r="G446" s="3"/>
      <c r="H446" s="3"/>
      <c r="I446" s="3"/>
      <c r="J446" s="3"/>
      <c r="K446" s="3"/>
      <c r="L446" s="3"/>
      <c r="M446" s="3"/>
      <c r="N446" s="3"/>
      <c r="O446" s="3"/>
      <c r="P446" s="3"/>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row>
    <row r="447" spans="3:131" s="8" customFormat="1">
      <c r="C447" s="30"/>
      <c r="D447" s="3"/>
      <c r="E447" s="3"/>
      <c r="F447" s="3"/>
      <c r="G447" s="3"/>
      <c r="H447" s="3"/>
      <c r="I447" s="3"/>
      <c r="J447" s="3"/>
      <c r="K447" s="3"/>
      <c r="L447" s="3"/>
      <c r="M447" s="3"/>
      <c r="N447" s="3"/>
      <c r="O447" s="3"/>
      <c r="P447" s="3"/>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row>
    <row r="448" spans="3:131" s="8" customFormat="1">
      <c r="C448" s="30"/>
      <c r="D448" s="3"/>
      <c r="E448" s="3"/>
      <c r="F448" s="3"/>
      <c r="G448" s="3"/>
      <c r="H448" s="3"/>
      <c r="I448" s="3"/>
      <c r="J448" s="3"/>
      <c r="K448" s="3"/>
      <c r="L448" s="3"/>
      <c r="M448" s="3"/>
      <c r="N448" s="3"/>
      <c r="O448" s="3"/>
      <c r="P448" s="3"/>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row>
    <row r="449" spans="3:131" s="8" customFormat="1">
      <c r="C449" s="30"/>
      <c r="D449" s="3"/>
      <c r="E449" s="3"/>
      <c r="F449" s="3"/>
      <c r="G449" s="3"/>
      <c r="H449" s="3"/>
      <c r="I449" s="3"/>
      <c r="J449" s="3"/>
      <c r="K449" s="3"/>
      <c r="L449" s="3"/>
      <c r="M449" s="3"/>
      <c r="N449" s="3"/>
      <c r="O449" s="3"/>
      <c r="P449" s="3"/>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row>
    <row r="450" spans="3:131" s="8" customFormat="1">
      <c r="C450" s="30"/>
      <c r="D450" s="3"/>
      <c r="E450" s="3"/>
      <c r="F450" s="3"/>
      <c r="G450" s="3"/>
      <c r="H450" s="3"/>
      <c r="I450" s="3"/>
      <c r="J450" s="3"/>
      <c r="K450" s="3"/>
      <c r="L450" s="3"/>
      <c r="M450" s="3"/>
      <c r="N450" s="3"/>
      <c r="O450" s="3"/>
      <c r="P450" s="3"/>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row>
    <row r="451" spans="3:131" s="8" customFormat="1">
      <c r="C451" s="30"/>
      <c r="D451" s="3"/>
      <c r="E451" s="3"/>
      <c r="F451" s="3"/>
      <c r="G451" s="3"/>
      <c r="H451" s="3"/>
      <c r="I451" s="3"/>
      <c r="J451" s="3"/>
      <c r="K451" s="3"/>
      <c r="L451" s="3"/>
      <c r="M451" s="3"/>
      <c r="N451" s="3"/>
      <c r="O451" s="3"/>
      <c r="P451" s="3"/>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row>
    <row r="452" spans="3:131" s="8" customFormat="1">
      <c r="C452" s="30"/>
      <c r="D452" s="3"/>
      <c r="E452" s="3"/>
      <c r="F452" s="3"/>
      <c r="G452" s="3"/>
      <c r="H452" s="3"/>
      <c r="I452" s="3"/>
      <c r="J452" s="3"/>
      <c r="K452" s="3"/>
      <c r="L452" s="3"/>
      <c r="M452" s="3"/>
      <c r="N452" s="3"/>
      <c r="O452" s="3"/>
      <c r="P452" s="3"/>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row>
    <row r="453" spans="3:131" s="8" customFormat="1">
      <c r="C453" s="30"/>
      <c r="D453" s="3"/>
      <c r="E453" s="3"/>
      <c r="F453" s="3"/>
      <c r="G453" s="3"/>
      <c r="H453" s="3"/>
      <c r="I453" s="3"/>
      <c r="J453" s="3"/>
      <c r="K453" s="3"/>
      <c r="L453" s="3"/>
      <c r="M453" s="3"/>
      <c r="N453" s="3"/>
      <c r="O453" s="3"/>
      <c r="P453" s="3"/>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row>
    <row r="454" spans="3:131" s="8" customFormat="1">
      <c r="C454" s="30"/>
      <c r="D454" s="3"/>
      <c r="E454" s="3"/>
      <c r="F454" s="3"/>
      <c r="G454" s="3"/>
      <c r="H454" s="3"/>
      <c r="I454" s="3"/>
      <c r="J454" s="3"/>
      <c r="K454" s="3"/>
      <c r="L454" s="3"/>
      <c r="M454" s="3"/>
      <c r="N454" s="3"/>
      <c r="O454" s="3"/>
      <c r="P454" s="3"/>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row>
    <row r="455" spans="3:131" s="8" customFormat="1">
      <c r="C455" s="30"/>
      <c r="D455" s="3"/>
      <c r="E455" s="3"/>
      <c r="F455" s="3"/>
      <c r="G455" s="3"/>
      <c r="H455" s="3"/>
      <c r="I455" s="3"/>
      <c r="J455" s="3"/>
      <c r="K455" s="3"/>
      <c r="L455" s="3"/>
      <c r="M455" s="3"/>
      <c r="N455" s="3"/>
      <c r="O455" s="3"/>
      <c r="P455" s="3"/>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row>
    <row r="456" spans="3:131" s="8" customFormat="1">
      <c r="C456" s="30"/>
      <c r="D456" s="3"/>
      <c r="E456" s="3"/>
      <c r="F456" s="3"/>
      <c r="G456" s="3"/>
      <c r="H456" s="3"/>
      <c r="I456" s="3"/>
      <c r="J456" s="3"/>
      <c r="K456" s="3"/>
      <c r="L456" s="3"/>
      <c r="M456" s="3"/>
      <c r="N456" s="3"/>
      <c r="O456" s="3"/>
      <c r="P456" s="3"/>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row>
    <row r="457" spans="3:131" s="8" customFormat="1">
      <c r="C457" s="30"/>
      <c r="D457" s="3"/>
      <c r="E457" s="3"/>
      <c r="F457" s="3"/>
      <c r="G457" s="3"/>
      <c r="H457" s="3"/>
      <c r="I457" s="3"/>
      <c r="J457" s="3"/>
      <c r="K457" s="3"/>
      <c r="L457" s="3"/>
      <c r="M457" s="3"/>
      <c r="N457" s="3"/>
      <c r="O457" s="3"/>
      <c r="P457" s="3"/>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row>
    <row r="458" spans="3:131" s="8" customFormat="1">
      <c r="C458" s="30"/>
      <c r="D458" s="3"/>
      <c r="E458" s="3"/>
      <c r="F458" s="3"/>
      <c r="G458" s="3"/>
      <c r="H458" s="3"/>
      <c r="I458" s="3"/>
      <c r="J458" s="3"/>
      <c r="K458" s="3"/>
      <c r="L458" s="3"/>
      <c r="M458" s="3"/>
      <c r="N458" s="3"/>
      <c r="O458" s="3"/>
      <c r="P458" s="3"/>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row>
    <row r="459" spans="3:131" s="8" customFormat="1">
      <c r="C459" s="30"/>
      <c r="D459" s="3"/>
      <c r="E459" s="3"/>
      <c r="F459" s="3"/>
      <c r="G459" s="3"/>
      <c r="H459" s="3"/>
      <c r="I459" s="3"/>
      <c r="J459" s="3"/>
      <c r="K459" s="3"/>
      <c r="L459" s="3"/>
      <c r="M459" s="3"/>
      <c r="N459" s="3"/>
      <c r="O459" s="3"/>
      <c r="P459" s="3"/>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row>
    <row r="460" spans="3:131" s="8" customFormat="1">
      <c r="C460" s="30"/>
      <c r="D460" s="3"/>
      <c r="E460" s="3"/>
      <c r="F460" s="3"/>
      <c r="G460" s="3"/>
      <c r="H460" s="3"/>
      <c r="I460" s="3"/>
      <c r="J460" s="3"/>
      <c r="K460" s="3"/>
      <c r="L460" s="3"/>
      <c r="M460" s="3"/>
      <c r="N460" s="3"/>
      <c r="O460" s="3"/>
      <c r="P460" s="3"/>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row>
    <row r="461" spans="3:131" s="8" customFormat="1">
      <c r="C461" s="30"/>
      <c r="D461" s="3"/>
      <c r="E461" s="3"/>
      <c r="F461" s="3"/>
      <c r="G461" s="3"/>
      <c r="H461" s="3"/>
      <c r="I461" s="3"/>
      <c r="J461" s="3"/>
      <c r="K461" s="3"/>
      <c r="L461" s="3"/>
      <c r="M461" s="3"/>
      <c r="N461" s="3"/>
      <c r="O461" s="3"/>
      <c r="P461" s="3"/>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row>
    <row r="462" spans="3:131" s="8" customFormat="1">
      <c r="C462" s="30"/>
      <c r="D462" s="3"/>
      <c r="E462" s="3"/>
      <c r="F462" s="3"/>
      <c r="G462" s="3"/>
      <c r="H462" s="3"/>
      <c r="I462" s="3"/>
      <c r="J462" s="3"/>
      <c r="K462" s="3"/>
      <c r="L462" s="3"/>
      <c r="M462" s="3"/>
      <c r="N462" s="3"/>
      <c r="O462" s="3"/>
      <c r="P462" s="3"/>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row>
    <row r="463" spans="3:131" s="8" customFormat="1">
      <c r="C463" s="30"/>
      <c r="D463" s="3"/>
      <c r="E463" s="3"/>
      <c r="F463" s="3"/>
      <c r="G463" s="3"/>
      <c r="H463" s="3"/>
      <c r="I463" s="3"/>
      <c r="J463" s="3"/>
      <c r="K463" s="3"/>
      <c r="L463" s="3"/>
      <c r="M463" s="3"/>
      <c r="N463" s="3"/>
      <c r="O463" s="3"/>
      <c r="P463" s="3"/>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row>
    <row r="464" spans="3:131" s="8" customFormat="1">
      <c r="C464" s="30"/>
      <c r="D464" s="3"/>
      <c r="E464" s="3"/>
      <c r="F464" s="3"/>
      <c r="G464" s="3"/>
      <c r="H464" s="3"/>
      <c r="I464" s="3"/>
      <c r="J464" s="3"/>
      <c r="K464" s="3"/>
      <c r="L464" s="3"/>
      <c r="M464" s="3"/>
      <c r="N464" s="3"/>
      <c r="O464" s="3"/>
      <c r="P464" s="3"/>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row>
    <row r="465" spans="3:131" s="8" customFormat="1">
      <c r="C465" s="30"/>
      <c r="D465" s="3"/>
      <c r="E465" s="3"/>
      <c r="F465" s="3"/>
      <c r="G465" s="3"/>
      <c r="H465" s="3"/>
      <c r="I465" s="3"/>
      <c r="J465" s="3"/>
      <c r="K465" s="3"/>
      <c r="L465" s="3"/>
      <c r="M465" s="3"/>
      <c r="N465" s="3"/>
      <c r="O465" s="3"/>
      <c r="P465" s="3"/>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row>
    <row r="466" spans="3:131" s="8" customFormat="1">
      <c r="C466" s="30"/>
      <c r="D466" s="3"/>
      <c r="E466" s="3"/>
      <c r="F466" s="3"/>
      <c r="G466" s="3"/>
      <c r="H466" s="3"/>
      <c r="I466" s="3"/>
      <c r="J466" s="3"/>
      <c r="K466" s="3"/>
      <c r="L466" s="3"/>
      <c r="M466" s="3"/>
      <c r="N466" s="3"/>
      <c r="O466" s="3"/>
      <c r="P466" s="3"/>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row>
    <row r="467" spans="3:131" s="8" customFormat="1">
      <c r="C467" s="30"/>
      <c r="D467" s="3"/>
      <c r="E467" s="3"/>
      <c r="F467" s="3"/>
      <c r="G467" s="3"/>
      <c r="H467" s="3"/>
      <c r="I467" s="3"/>
      <c r="J467" s="3"/>
      <c r="K467" s="3"/>
      <c r="L467" s="3"/>
      <c r="M467" s="3"/>
      <c r="N467" s="3"/>
      <c r="O467" s="3"/>
      <c r="P467" s="3"/>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7"/>
      <c r="CW467" s="7"/>
      <c r="CX467" s="7"/>
      <c r="CY467" s="7"/>
      <c r="CZ467" s="7"/>
      <c r="DA467" s="7"/>
      <c r="DB467" s="7"/>
      <c r="DC467" s="7"/>
      <c r="DD467" s="7"/>
      <c r="DE467" s="7"/>
      <c r="DF467" s="7"/>
      <c r="DG467" s="7"/>
      <c r="DH467" s="7"/>
      <c r="DI467" s="7"/>
      <c r="DJ467" s="7"/>
      <c r="DK467" s="7"/>
      <c r="DL467" s="7"/>
      <c r="DM467" s="7"/>
      <c r="DN467" s="7"/>
      <c r="DO467" s="7"/>
      <c r="DP467" s="7"/>
      <c r="DQ467" s="7"/>
      <c r="DR467" s="7"/>
      <c r="DS467" s="7"/>
      <c r="DT467" s="7"/>
      <c r="DU467" s="7"/>
      <c r="DV467" s="7"/>
      <c r="DW467" s="7"/>
      <c r="DX467" s="7"/>
      <c r="DY467" s="7"/>
      <c r="DZ467" s="7"/>
      <c r="EA467" s="7"/>
    </row>
    <row r="468" spans="3:131" s="8" customFormat="1">
      <c r="C468" s="30"/>
      <c r="D468" s="3"/>
      <c r="E468" s="3"/>
      <c r="F468" s="3"/>
      <c r="G468" s="3"/>
      <c r="H468" s="3"/>
      <c r="I468" s="3"/>
      <c r="J468" s="3"/>
      <c r="K468" s="3"/>
      <c r="L468" s="3"/>
      <c r="M468" s="3"/>
      <c r="N468" s="3"/>
      <c r="O468" s="3"/>
      <c r="P468" s="3"/>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row>
    <row r="469" spans="3:131" s="8" customFormat="1">
      <c r="C469" s="30"/>
      <c r="D469" s="3"/>
      <c r="E469" s="3"/>
      <c r="F469" s="3"/>
      <c r="G469" s="3"/>
      <c r="H469" s="3"/>
      <c r="I469" s="3"/>
      <c r="J469" s="3"/>
      <c r="K469" s="3"/>
      <c r="L469" s="3"/>
      <c r="M469" s="3"/>
      <c r="N469" s="3"/>
      <c r="O469" s="3"/>
      <c r="P469" s="3"/>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7"/>
      <c r="CW469" s="7"/>
      <c r="CX469" s="7"/>
      <c r="CY469" s="7"/>
      <c r="CZ469" s="7"/>
      <c r="DA469" s="7"/>
      <c r="DB469" s="7"/>
      <c r="DC469" s="7"/>
      <c r="DD469" s="7"/>
      <c r="DE469" s="7"/>
      <c r="DF469" s="7"/>
      <c r="DG469" s="7"/>
      <c r="DH469" s="7"/>
      <c r="DI469" s="7"/>
      <c r="DJ469" s="7"/>
      <c r="DK469" s="7"/>
      <c r="DL469" s="7"/>
      <c r="DM469" s="7"/>
      <c r="DN469" s="7"/>
      <c r="DO469" s="7"/>
      <c r="DP469" s="7"/>
      <c r="DQ469" s="7"/>
      <c r="DR469" s="7"/>
      <c r="DS469" s="7"/>
      <c r="DT469" s="7"/>
      <c r="DU469" s="7"/>
      <c r="DV469" s="7"/>
      <c r="DW469" s="7"/>
      <c r="DX469" s="7"/>
      <c r="DY469" s="7"/>
      <c r="DZ469" s="7"/>
      <c r="EA469" s="7"/>
    </row>
    <row r="470" spans="3:131" s="8" customFormat="1">
      <c r="C470" s="30"/>
      <c r="D470" s="3"/>
      <c r="E470" s="3"/>
      <c r="F470" s="3"/>
      <c r="G470" s="3"/>
      <c r="H470" s="3"/>
      <c r="I470" s="3"/>
      <c r="J470" s="3"/>
      <c r="K470" s="3"/>
      <c r="L470" s="3"/>
      <c r="M470" s="3"/>
      <c r="N470" s="3"/>
      <c r="O470" s="3"/>
      <c r="P470" s="3"/>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row>
    <row r="471" spans="3:131" s="8" customFormat="1">
      <c r="C471" s="30"/>
      <c r="D471" s="3"/>
      <c r="E471" s="3"/>
      <c r="F471" s="3"/>
      <c r="G471" s="3"/>
      <c r="H471" s="3"/>
      <c r="I471" s="3"/>
      <c r="J471" s="3"/>
      <c r="K471" s="3"/>
      <c r="L471" s="3"/>
      <c r="M471" s="3"/>
      <c r="N471" s="3"/>
      <c r="O471" s="3"/>
      <c r="P471" s="3"/>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row>
    <row r="472" spans="3:131" s="8" customFormat="1">
      <c r="C472" s="30"/>
      <c r="D472" s="3"/>
      <c r="E472" s="3"/>
      <c r="F472" s="3"/>
      <c r="G472" s="3"/>
      <c r="H472" s="3"/>
      <c r="I472" s="3"/>
      <c r="J472" s="3"/>
      <c r="K472" s="3"/>
      <c r="L472" s="3"/>
      <c r="M472" s="3"/>
      <c r="N472" s="3"/>
      <c r="O472" s="3"/>
      <c r="P472" s="3"/>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row>
    <row r="473" spans="3:131" s="8" customFormat="1">
      <c r="C473" s="30"/>
      <c r="D473" s="3"/>
      <c r="E473" s="3"/>
      <c r="F473" s="3"/>
      <c r="G473" s="3"/>
      <c r="H473" s="3"/>
      <c r="I473" s="3"/>
      <c r="J473" s="3"/>
      <c r="K473" s="3"/>
      <c r="L473" s="3"/>
      <c r="M473" s="3"/>
      <c r="N473" s="3"/>
      <c r="O473" s="3"/>
      <c r="P473" s="3"/>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row>
    <row r="474" spans="3:131" s="8" customFormat="1">
      <c r="C474" s="30"/>
      <c r="D474" s="3"/>
      <c r="E474" s="3"/>
      <c r="F474" s="3"/>
      <c r="G474" s="3"/>
      <c r="H474" s="3"/>
      <c r="I474" s="3"/>
      <c r="J474" s="3"/>
      <c r="K474" s="3"/>
      <c r="L474" s="3"/>
      <c r="M474" s="3"/>
      <c r="N474" s="3"/>
      <c r="O474" s="3"/>
      <c r="P474" s="3"/>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row>
    <row r="475" spans="3:131" s="8" customFormat="1">
      <c r="C475" s="30"/>
      <c r="D475" s="3"/>
      <c r="E475" s="3"/>
      <c r="F475" s="3"/>
      <c r="G475" s="3"/>
      <c r="H475" s="3"/>
      <c r="I475" s="3"/>
      <c r="J475" s="3"/>
      <c r="K475" s="3"/>
      <c r="L475" s="3"/>
      <c r="M475" s="3"/>
      <c r="N475" s="3"/>
      <c r="O475" s="3"/>
      <c r="P475" s="3"/>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row>
    <row r="476" spans="3:131" s="8" customFormat="1">
      <c r="C476" s="30"/>
      <c r="D476" s="3"/>
      <c r="E476" s="3"/>
      <c r="F476" s="3"/>
      <c r="G476" s="3"/>
      <c r="H476" s="3"/>
      <c r="I476" s="3"/>
      <c r="J476" s="3"/>
      <c r="K476" s="3"/>
      <c r="L476" s="3"/>
      <c r="M476" s="3"/>
      <c r="N476" s="3"/>
      <c r="O476" s="3"/>
      <c r="P476" s="3"/>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row>
    <row r="477" spans="3:131" s="8" customFormat="1">
      <c r="C477" s="30"/>
      <c r="D477" s="3"/>
      <c r="E477" s="3"/>
      <c r="F477" s="3"/>
      <c r="G477" s="3"/>
      <c r="H477" s="3"/>
      <c r="I477" s="3"/>
      <c r="J477" s="3"/>
      <c r="K477" s="3"/>
      <c r="L477" s="3"/>
      <c r="M477" s="3"/>
      <c r="N477" s="3"/>
      <c r="O477" s="3"/>
      <c r="P477" s="3"/>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row>
    <row r="478" spans="3:131" s="8" customFormat="1">
      <c r="C478" s="30"/>
      <c r="D478" s="3"/>
      <c r="E478" s="3"/>
      <c r="F478" s="3"/>
      <c r="G478" s="3"/>
      <c r="H478" s="3"/>
      <c r="I478" s="3"/>
      <c r="J478" s="3"/>
      <c r="K478" s="3"/>
      <c r="L478" s="3"/>
      <c r="M478" s="3"/>
      <c r="N478" s="3"/>
      <c r="O478" s="3"/>
      <c r="P478" s="3"/>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row>
    <row r="479" spans="3:131" s="8" customFormat="1">
      <c r="C479" s="30"/>
      <c r="D479" s="3"/>
      <c r="E479" s="3"/>
      <c r="F479" s="3"/>
      <c r="G479" s="3"/>
      <c r="H479" s="3"/>
      <c r="I479" s="3"/>
      <c r="J479" s="3"/>
      <c r="K479" s="3"/>
      <c r="L479" s="3"/>
      <c r="M479" s="3"/>
      <c r="N479" s="3"/>
      <c r="O479" s="3"/>
      <c r="P479" s="3"/>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row>
    <row r="480" spans="3:131" s="8" customFormat="1">
      <c r="C480" s="30"/>
      <c r="D480" s="3"/>
      <c r="E480" s="3"/>
      <c r="F480" s="3"/>
      <c r="G480" s="3"/>
      <c r="H480" s="3"/>
      <c r="I480" s="3"/>
      <c r="J480" s="3"/>
      <c r="K480" s="3"/>
      <c r="L480" s="3"/>
      <c r="M480" s="3"/>
      <c r="N480" s="3"/>
      <c r="O480" s="3"/>
      <c r="P480" s="3"/>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row>
    <row r="481" spans="3:131" s="8" customFormat="1">
      <c r="C481" s="30"/>
      <c r="D481" s="3"/>
      <c r="E481" s="3"/>
      <c r="F481" s="3"/>
      <c r="G481" s="3"/>
      <c r="H481" s="3"/>
      <c r="I481" s="3"/>
      <c r="J481" s="3"/>
      <c r="K481" s="3"/>
      <c r="L481" s="3"/>
      <c r="M481" s="3"/>
      <c r="N481" s="3"/>
      <c r="O481" s="3"/>
      <c r="P481" s="3"/>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row>
    <row r="482" spans="3:131" s="8" customFormat="1">
      <c r="C482" s="30"/>
      <c r="D482" s="3"/>
      <c r="E482" s="3"/>
      <c r="F482" s="3"/>
      <c r="G482" s="3"/>
      <c r="H482" s="3"/>
      <c r="I482" s="3"/>
      <c r="J482" s="3"/>
      <c r="K482" s="3"/>
      <c r="L482" s="3"/>
      <c r="M482" s="3"/>
      <c r="N482" s="3"/>
      <c r="O482" s="3"/>
      <c r="P482" s="3"/>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row>
    <row r="483" spans="3:131" s="8" customFormat="1">
      <c r="C483" s="30"/>
      <c r="D483" s="3"/>
      <c r="E483" s="3"/>
      <c r="F483" s="3"/>
      <c r="G483" s="3"/>
      <c r="H483" s="3"/>
      <c r="I483" s="3"/>
      <c r="J483" s="3"/>
      <c r="K483" s="3"/>
      <c r="L483" s="3"/>
      <c r="M483" s="3"/>
      <c r="N483" s="3"/>
      <c r="O483" s="3"/>
      <c r="P483" s="3"/>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row>
    <row r="484" spans="3:131" s="8" customFormat="1">
      <c r="C484" s="30"/>
      <c r="D484" s="3"/>
      <c r="E484" s="3"/>
      <c r="F484" s="3"/>
      <c r="G484" s="3"/>
      <c r="H484" s="3"/>
      <c r="I484" s="3"/>
      <c r="J484" s="3"/>
      <c r="K484" s="3"/>
      <c r="L484" s="3"/>
      <c r="M484" s="3"/>
      <c r="N484" s="3"/>
      <c r="O484" s="3"/>
      <c r="P484" s="3"/>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row>
    <row r="485" spans="3:131" s="8" customFormat="1">
      <c r="C485" s="30"/>
      <c r="D485" s="3"/>
      <c r="E485" s="3"/>
      <c r="F485" s="3"/>
      <c r="G485" s="3"/>
      <c r="H485" s="3"/>
      <c r="I485" s="3"/>
      <c r="J485" s="3"/>
      <c r="K485" s="3"/>
      <c r="L485" s="3"/>
      <c r="M485" s="3"/>
      <c r="N485" s="3"/>
      <c r="O485" s="3"/>
      <c r="P485" s="3"/>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row>
    <row r="486" spans="3:131" s="8" customFormat="1">
      <c r="C486" s="30"/>
      <c r="D486" s="3"/>
      <c r="E486" s="3"/>
      <c r="F486" s="3"/>
      <c r="G486" s="3"/>
      <c r="H486" s="3"/>
      <c r="I486" s="3"/>
      <c r="J486" s="3"/>
      <c r="K486" s="3"/>
      <c r="L486" s="3"/>
      <c r="M486" s="3"/>
      <c r="N486" s="3"/>
      <c r="O486" s="3"/>
      <c r="P486" s="3"/>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row>
    <row r="487" spans="3:131" s="8" customFormat="1">
      <c r="C487" s="30"/>
      <c r="D487" s="3"/>
      <c r="E487" s="3"/>
      <c r="F487" s="3"/>
      <c r="G487" s="3"/>
      <c r="H487" s="3"/>
      <c r="I487" s="3"/>
      <c r="J487" s="3"/>
      <c r="K487" s="3"/>
      <c r="L487" s="3"/>
      <c r="M487" s="3"/>
      <c r="N487" s="3"/>
      <c r="O487" s="3"/>
      <c r="P487" s="3"/>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7"/>
      <c r="DZ487" s="7"/>
      <c r="EA487" s="7"/>
    </row>
    <row r="488" spans="3:131" s="8" customFormat="1">
      <c r="C488" s="30"/>
      <c r="D488" s="3"/>
      <c r="E488" s="3"/>
      <c r="F488" s="3"/>
      <c r="G488" s="3"/>
      <c r="H488" s="3"/>
      <c r="I488" s="3"/>
      <c r="J488" s="3"/>
      <c r="K488" s="3"/>
      <c r="L488" s="3"/>
      <c r="M488" s="3"/>
      <c r="N488" s="3"/>
      <c r="O488" s="3"/>
      <c r="P488" s="3"/>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row>
    <row r="489" spans="3:131" s="8" customFormat="1">
      <c r="C489" s="30"/>
      <c r="D489" s="3"/>
      <c r="E489" s="3"/>
      <c r="F489" s="3"/>
      <c r="G489" s="3"/>
      <c r="H489" s="3"/>
      <c r="I489" s="3"/>
      <c r="J489" s="3"/>
      <c r="K489" s="3"/>
      <c r="L489" s="3"/>
      <c r="M489" s="3"/>
      <c r="N489" s="3"/>
      <c r="O489" s="3"/>
      <c r="P489" s="3"/>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row>
    <row r="490" spans="3:131" s="8" customFormat="1">
      <c r="C490" s="30"/>
      <c r="D490" s="3"/>
      <c r="E490" s="3"/>
      <c r="F490" s="3"/>
      <c r="G490" s="3"/>
      <c r="H490" s="3"/>
      <c r="I490" s="3"/>
      <c r="J490" s="3"/>
      <c r="K490" s="3"/>
      <c r="L490" s="3"/>
      <c r="M490" s="3"/>
      <c r="N490" s="3"/>
      <c r="O490" s="3"/>
      <c r="P490" s="3"/>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row>
    <row r="491" spans="3:131" s="8" customFormat="1">
      <c r="C491" s="30"/>
      <c r="D491" s="3"/>
      <c r="E491" s="3"/>
      <c r="F491" s="3"/>
      <c r="G491" s="3"/>
      <c r="H491" s="3"/>
      <c r="I491" s="3"/>
      <c r="J491" s="3"/>
      <c r="K491" s="3"/>
      <c r="L491" s="3"/>
      <c r="M491" s="3"/>
      <c r="N491" s="3"/>
      <c r="O491" s="3"/>
      <c r="P491" s="3"/>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7"/>
      <c r="CW491" s="7"/>
      <c r="CX491" s="7"/>
      <c r="CY491" s="7"/>
      <c r="CZ491" s="7"/>
      <c r="DA491" s="7"/>
      <c r="DB491" s="7"/>
      <c r="DC491" s="7"/>
      <c r="DD491" s="7"/>
      <c r="DE491" s="7"/>
      <c r="DF491" s="7"/>
      <c r="DG491" s="7"/>
      <c r="DH491" s="7"/>
      <c r="DI491" s="7"/>
      <c r="DJ491" s="7"/>
      <c r="DK491" s="7"/>
      <c r="DL491" s="7"/>
      <c r="DM491" s="7"/>
      <c r="DN491" s="7"/>
      <c r="DO491" s="7"/>
      <c r="DP491" s="7"/>
      <c r="DQ491" s="7"/>
      <c r="DR491" s="7"/>
      <c r="DS491" s="7"/>
      <c r="DT491" s="7"/>
      <c r="DU491" s="7"/>
      <c r="DV491" s="7"/>
      <c r="DW491" s="7"/>
      <c r="DX491" s="7"/>
      <c r="DY491" s="7"/>
      <c r="DZ491" s="7"/>
      <c r="EA491" s="7"/>
    </row>
    <row r="492" spans="3:131" s="8" customFormat="1">
      <c r="C492" s="30"/>
      <c r="D492" s="3"/>
      <c r="E492" s="3"/>
      <c r="F492" s="3"/>
      <c r="G492" s="3"/>
      <c r="H492" s="3"/>
      <c r="I492" s="3"/>
      <c r="J492" s="3"/>
      <c r="K492" s="3"/>
      <c r="L492" s="3"/>
      <c r="M492" s="3"/>
      <c r="N492" s="3"/>
      <c r="O492" s="3"/>
      <c r="P492" s="3"/>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row>
    <row r="493" spans="3:131" s="8" customFormat="1">
      <c r="C493" s="30"/>
      <c r="D493" s="3"/>
      <c r="E493" s="3"/>
      <c r="F493" s="3"/>
      <c r="G493" s="3"/>
      <c r="H493" s="3"/>
      <c r="I493" s="3"/>
      <c r="J493" s="3"/>
      <c r="K493" s="3"/>
      <c r="L493" s="3"/>
      <c r="M493" s="3"/>
      <c r="N493" s="3"/>
      <c r="O493" s="3"/>
      <c r="P493" s="3"/>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row>
    <row r="494" spans="3:131" s="8" customFormat="1">
      <c r="C494" s="30"/>
      <c r="D494" s="3"/>
      <c r="E494" s="3"/>
      <c r="F494" s="3"/>
      <c r="G494" s="3"/>
      <c r="H494" s="3"/>
      <c r="I494" s="3"/>
      <c r="J494" s="3"/>
      <c r="K494" s="3"/>
      <c r="L494" s="3"/>
      <c r="M494" s="3"/>
      <c r="N494" s="3"/>
      <c r="O494" s="3"/>
      <c r="P494" s="3"/>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row>
    <row r="495" spans="3:131" s="8" customFormat="1">
      <c r="C495" s="30"/>
      <c r="D495" s="3"/>
      <c r="E495" s="3"/>
      <c r="F495" s="3"/>
      <c r="G495" s="3"/>
      <c r="H495" s="3"/>
      <c r="I495" s="3"/>
      <c r="J495" s="3"/>
      <c r="K495" s="3"/>
      <c r="L495" s="3"/>
      <c r="M495" s="3"/>
      <c r="N495" s="3"/>
      <c r="O495" s="3"/>
      <c r="P495" s="3"/>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row>
    <row r="496" spans="3:131" s="8" customFormat="1">
      <c r="C496" s="30"/>
      <c r="D496" s="3"/>
      <c r="E496" s="3"/>
      <c r="F496" s="3"/>
      <c r="G496" s="3"/>
      <c r="H496" s="3"/>
      <c r="I496" s="3"/>
      <c r="J496" s="3"/>
      <c r="K496" s="3"/>
      <c r="L496" s="3"/>
      <c r="M496" s="3"/>
      <c r="N496" s="3"/>
      <c r="O496" s="3"/>
      <c r="P496" s="3"/>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row>
    <row r="497" spans="3:131" s="8" customFormat="1">
      <c r="C497" s="30"/>
      <c r="D497" s="3"/>
      <c r="E497" s="3"/>
      <c r="F497" s="3"/>
      <c r="G497" s="3"/>
      <c r="H497" s="3"/>
      <c r="I497" s="3"/>
      <c r="J497" s="3"/>
      <c r="K497" s="3"/>
      <c r="L497" s="3"/>
      <c r="M497" s="3"/>
      <c r="N497" s="3"/>
      <c r="O497" s="3"/>
      <c r="P497" s="3"/>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row>
    <row r="498" spans="3:131" s="8" customFormat="1">
      <c r="C498" s="30"/>
      <c r="D498" s="3"/>
      <c r="E498" s="3"/>
      <c r="F498" s="3"/>
      <c r="G498" s="3"/>
      <c r="H498" s="3"/>
      <c r="I498" s="3"/>
      <c r="J498" s="3"/>
      <c r="K498" s="3"/>
      <c r="L498" s="3"/>
      <c r="M498" s="3"/>
      <c r="N498" s="3"/>
      <c r="O498" s="3"/>
      <c r="P498" s="3"/>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row>
    <row r="499" spans="3:131" s="8" customFormat="1">
      <c r="C499" s="30"/>
      <c r="D499" s="3"/>
      <c r="E499" s="3"/>
      <c r="F499" s="3"/>
      <c r="G499" s="3"/>
      <c r="H499" s="3"/>
      <c r="I499" s="3"/>
      <c r="J499" s="3"/>
      <c r="K499" s="3"/>
      <c r="L499" s="3"/>
      <c r="M499" s="3"/>
      <c r="N499" s="3"/>
      <c r="O499" s="3"/>
      <c r="P499" s="3"/>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row>
    <row r="500" spans="3:131" s="8" customFormat="1">
      <c r="C500" s="30"/>
      <c r="D500" s="3"/>
      <c r="E500" s="3"/>
      <c r="F500" s="3"/>
      <c r="G500" s="3"/>
      <c r="H500" s="3"/>
      <c r="I500" s="3"/>
      <c r="J500" s="3"/>
      <c r="K500" s="3"/>
      <c r="L500" s="3"/>
      <c r="M500" s="3"/>
      <c r="N500" s="3"/>
      <c r="O500" s="3"/>
      <c r="P500" s="3"/>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row>
    <row r="501" spans="3:131" s="8" customFormat="1">
      <c r="C501" s="30"/>
      <c r="D501" s="3"/>
      <c r="E501" s="3"/>
      <c r="F501" s="3"/>
      <c r="G501" s="3"/>
      <c r="H501" s="3"/>
      <c r="I501" s="3"/>
      <c r="J501" s="3"/>
      <c r="K501" s="3"/>
      <c r="L501" s="3"/>
      <c r="M501" s="3"/>
      <c r="N501" s="3"/>
      <c r="O501" s="3"/>
      <c r="P501" s="3"/>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row>
    <row r="502" spans="3:131" s="8" customFormat="1">
      <c r="C502" s="30"/>
      <c r="D502" s="3"/>
      <c r="E502" s="3"/>
      <c r="F502" s="3"/>
      <c r="G502" s="3"/>
      <c r="H502" s="3"/>
      <c r="I502" s="3"/>
      <c r="J502" s="3"/>
      <c r="K502" s="3"/>
      <c r="L502" s="3"/>
      <c r="M502" s="3"/>
      <c r="N502" s="3"/>
      <c r="O502" s="3"/>
      <c r="P502" s="3"/>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row>
    <row r="503" spans="3:131" s="8" customFormat="1">
      <c r="C503" s="30"/>
      <c r="D503" s="3"/>
      <c r="E503" s="3"/>
      <c r="F503" s="3"/>
      <c r="G503" s="3"/>
      <c r="H503" s="3"/>
      <c r="I503" s="3"/>
      <c r="J503" s="3"/>
      <c r="K503" s="3"/>
      <c r="L503" s="3"/>
      <c r="M503" s="3"/>
      <c r="N503" s="3"/>
      <c r="O503" s="3"/>
      <c r="P503" s="3"/>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7"/>
      <c r="CV503" s="7"/>
      <c r="CW503" s="7"/>
      <c r="CX503" s="7"/>
      <c r="CY503" s="7"/>
      <c r="CZ503" s="7"/>
      <c r="DA503" s="7"/>
      <c r="DB503" s="7"/>
      <c r="DC503" s="7"/>
      <c r="DD503" s="7"/>
      <c r="DE503" s="7"/>
      <c r="DF503" s="7"/>
      <c r="DG503" s="7"/>
      <c r="DH503" s="7"/>
      <c r="DI503" s="7"/>
      <c r="DJ503" s="7"/>
      <c r="DK503" s="7"/>
      <c r="DL503" s="7"/>
      <c r="DM503" s="7"/>
      <c r="DN503" s="7"/>
      <c r="DO503" s="7"/>
      <c r="DP503" s="7"/>
      <c r="DQ503" s="7"/>
      <c r="DR503" s="7"/>
      <c r="DS503" s="7"/>
      <c r="DT503" s="7"/>
      <c r="DU503" s="7"/>
      <c r="DV503" s="7"/>
      <c r="DW503" s="7"/>
      <c r="DX503" s="7"/>
      <c r="DY503" s="7"/>
      <c r="DZ503" s="7"/>
      <c r="EA503" s="7"/>
    </row>
    <row r="504" spans="3:131" s="8" customFormat="1">
      <c r="C504" s="30"/>
      <c r="D504" s="3"/>
      <c r="E504" s="3"/>
      <c r="F504" s="3"/>
      <c r="G504" s="3"/>
      <c r="H504" s="3"/>
      <c r="I504" s="3"/>
      <c r="J504" s="3"/>
      <c r="K504" s="3"/>
      <c r="L504" s="3"/>
      <c r="M504" s="3"/>
      <c r="N504" s="3"/>
      <c r="O504" s="3"/>
      <c r="P504" s="3"/>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row>
    <row r="505" spans="3:131" s="8" customFormat="1">
      <c r="C505" s="30"/>
      <c r="D505" s="3"/>
      <c r="E505" s="3"/>
      <c r="F505" s="3"/>
      <c r="G505" s="3"/>
      <c r="H505" s="3"/>
      <c r="I505" s="3"/>
      <c r="J505" s="3"/>
      <c r="K505" s="3"/>
      <c r="L505" s="3"/>
      <c r="M505" s="3"/>
      <c r="N505" s="3"/>
      <c r="O505" s="3"/>
      <c r="P505" s="3"/>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row>
    <row r="506" spans="3:131" s="8" customFormat="1">
      <c r="C506" s="30"/>
      <c r="D506" s="3"/>
      <c r="E506" s="3"/>
      <c r="F506" s="3"/>
      <c r="G506" s="3"/>
      <c r="H506" s="3"/>
      <c r="I506" s="3"/>
      <c r="J506" s="3"/>
      <c r="K506" s="3"/>
      <c r="L506" s="3"/>
      <c r="M506" s="3"/>
      <c r="N506" s="3"/>
      <c r="O506" s="3"/>
      <c r="P506" s="3"/>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row>
    <row r="507" spans="3:131" s="8" customFormat="1">
      <c r="C507" s="30"/>
      <c r="D507" s="3"/>
      <c r="E507" s="3"/>
      <c r="F507" s="3"/>
      <c r="G507" s="3"/>
      <c r="H507" s="3"/>
      <c r="I507" s="3"/>
      <c r="J507" s="3"/>
      <c r="K507" s="3"/>
      <c r="L507" s="3"/>
      <c r="M507" s="3"/>
      <c r="N507" s="3"/>
      <c r="O507" s="3"/>
      <c r="P507" s="3"/>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row>
    <row r="508" spans="3:131" s="8" customFormat="1">
      <c r="C508" s="30"/>
      <c r="D508" s="3"/>
      <c r="E508" s="3"/>
      <c r="F508" s="3"/>
      <c r="G508" s="3"/>
      <c r="H508" s="3"/>
      <c r="I508" s="3"/>
      <c r="J508" s="3"/>
      <c r="K508" s="3"/>
      <c r="L508" s="3"/>
      <c r="M508" s="3"/>
      <c r="N508" s="3"/>
      <c r="O508" s="3"/>
      <c r="P508" s="3"/>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row>
    <row r="509" spans="3:131" s="8" customFormat="1">
      <c r="C509" s="30"/>
      <c r="D509" s="3"/>
      <c r="E509" s="3"/>
      <c r="F509" s="3"/>
      <c r="G509" s="3"/>
      <c r="H509" s="3"/>
      <c r="I509" s="3"/>
      <c r="J509" s="3"/>
      <c r="K509" s="3"/>
      <c r="L509" s="3"/>
      <c r="M509" s="3"/>
      <c r="N509" s="3"/>
      <c r="O509" s="3"/>
      <c r="P509" s="3"/>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row>
    <row r="510" spans="3:131" s="8" customFormat="1">
      <c r="C510" s="30"/>
      <c r="D510" s="3"/>
      <c r="E510" s="3"/>
      <c r="F510" s="3"/>
      <c r="G510" s="3"/>
      <c r="H510" s="3"/>
      <c r="I510" s="3"/>
      <c r="J510" s="3"/>
      <c r="K510" s="3"/>
      <c r="L510" s="3"/>
      <c r="M510" s="3"/>
      <c r="N510" s="3"/>
      <c r="O510" s="3"/>
      <c r="P510" s="3"/>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7"/>
      <c r="CV510" s="7"/>
      <c r="CW510" s="7"/>
      <c r="CX510" s="7"/>
      <c r="CY510" s="7"/>
      <c r="CZ510" s="7"/>
      <c r="DA510" s="7"/>
      <c r="DB510" s="7"/>
      <c r="DC510" s="7"/>
      <c r="DD510" s="7"/>
      <c r="DE510" s="7"/>
      <c r="DF510" s="7"/>
      <c r="DG510" s="7"/>
      <c r="DH510" s="7"/>
      <c r="DI510" s="7"/>
      <c r="DJ510" s="7"/>
      <c r="DK510" s="7"/>
      <c r="DL510" s="7"/>
      <c r="DM510" s="7"/>
      <c r="DN510" s="7"/>
      <c r="DO510" s="7"/>
      <c r="DP510" s="7"/>
      <c r="DQ510" s="7"/>
      <c r="DR510" s="7"/>
      <c r="DS510" s="7"/>
      <c r="DT510" s="7"/>
      <c r="DU510" s="7"/>
      <c r="DV510" s="7"/>
      <c r="DW510" s="7"/>
      <c r="DX510" s="7"/>
      <c r="DY510" s="7"/>
      <c r="DZ510" s="7"/>
      <c r="EA510" s="7"/>
    </row>
    <row r="511" spans="3:131" s="8" customFormat="1">
      <c r="C511" s="30"/>
      <c r="D511" s="3"/>
      <c r="E511" s="3"/>
      <c r="F511" s="3"/>
      <c r="G511" s="3"/>
      <c r="H511" s="3"/>
      <c r="I511" s="3"/>
      <c r="J511" s="3"/>
      <c r="K511" s="3"/>
      <c r="L511" s="3"/>
      <c r="M511" s="3"/>
      <c r="N511" s="3"/>
      <c r="O511" s="3"/>
      <c r="P511" s="3"/>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row>
    <row r="512" spans="3:131" s="8" customFormat="1">
      <c r="C512" s="30"/>
      <c r="D512" s="3"/>
      <c r="E512" s="3"/>
      <c r="F512" s="3"/>
      <c r="G512" s="3"/>
      <c r="H512" s="3"/>
      <c r="I512" s="3"/>
      <c r="J512" s="3"/>
      <c r="K512" s="3"/>
      <c r="L512" s="3"/>
      <c r="M512" s="3"/>
      <c r="N512" s="3"/>
      <c r="O512" s="3"/>
      <c r="P512" s="3"/>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row>
    <row r="513" spans="3:131" s="8" customFormat="1">
      <c r="C513" s="30"/>
      <c r="D513" s="3"/>
      <c r="E513" s="3"/>
      <c r="F513" s="3"/>
      <c r="G513" s="3"/>
      <c r="H513" s="3"/>
      <c r="I513" s="3"/>
      <c r="J513" s="3"/>
      <c r="K513" s="3"/>
      <c r="L513" s="3"/>
      <c r="M513" s="3"/>
      <c r="N513" s="3"/>
      <c r="O513" s="3"/>
      <c r="P513" s="3"/>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row>
    <row r="514" spans="3:131" s="8" customFormat="1">
      <c r="C514" s="30"/>
      <c r="D514" s="3"/>
      <c r="E514" s="3"/>
      <c r="F514" s="3"/>
      <c r="G514" s="3"/>
      <c r="H514" s="3"/>
      <c r="I514" s="3"/>
      <c r="J514" s="3"/>
      <c r="K514" s="3"/>
      <c r="L514" s="3"/>
      <c r="M514" s="3"/>
      <c r="N514" s="3"/>
      <c r="O514" s="3"/>
      <c r="P514" s="3"/>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row>
    <row r="515" spans="3:131" s="8" customFormat="1">
      <c r="C515" s="30"/>
      <c r="D515" s="3"/>
      <c r="E515" s="3"/>
      <c r="F515" s="3"/>
      <c r="G515" s="3"/>
      <c r="H515" s="3"/>
      <c r="I515" s="3"/>
      <c r="J515" s="3"/>
      <c r="K515" s="3"/>
      <c r="L515" s="3"/>
      <c r="M515" s="3"/>
      <c r="N515" s="3"/>
      <c r="O515" s="3"/>
      <c r="P515" s="3"/>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row>
    <row r="516" spans="3:131" s="8" customFormat="1">
      <c r="C516" s="30"/>
      <c r="D516" s="3"/>
      <c r="E516" s="3"/>
      <c r="F516" s="3"/>
      <c r="G516" s="3"/>
      <c r="H516" s="3"/>
      <c r="I516" s="3"/>
      <c r="J516" s="3"/>
      <c r="K516" s="3"/>
      <c r="L516" s="3"/>
      <c r="M516" s="3"/>
      <c r="N516" s="3"/>
      <c r="O516" s="3"/>
      <c r="P516" s="3"/>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row>
    <row r="517" spans="3:131" s="8" customFormat="1">
      <c r="C517" s="30"/>
      <c r="D517" s="3"/>
      <c r="E517" s="3"/>
      <c r="F517" s="3"/>
      <c r="G517" s="3"/>
      <c r="H517" s="3"/>
      <c r="I517" s="3"/>
      <c r="J517" s="3"/>
      <c r="K517" s="3"/>
      <c r="L517" s="3"/>
      <c r="M517" s="3"/>
      <c r="N517" s="3"/>
      <c r="O517" s="3"/>
      <c r="P517" s="3"/>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row>
    <row r="518" spans="3:131" s="8" customFormat="1">
      <c r="C518" s="30"/>
      <c r="D518" s="3"/>
      <c r="E518" s="3"/>
      <c r="F518" s="3"/>
      <c r="G518" s="3"/>
      <c r="H518" s="3"/>
      <c r="I518" s="3"/>
      <c r="J518" s="3"/>
      <c r="K518" s="3"/>
      <c r="L518" s="3"/>
      <c r="M518" s="3"/>
      <c r="N518" s="3"/>
      <c r="O518" s="3"/>
      <c r="P518" s="3"/>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row>
    <row r="519" spans="3:131" s="8" customFormat="1">
      <c r="C519" s="30"/>
      <c r="D519" s="3"/>
      <c r="E519" s="3"/>
      <c r="F519" s="3"/>
      <c r="G519" s="3"/>
      <c r="H519" s="3"/>
      <c r="I519" s="3"/>
      <c r="J519" s="3"/>
      <c r="K519" s="3"/>
      <c r="L519" s="3"/>
      <c r="M519" s="3"/>
      <c r="N519" s="3"/>
      <c r="O519" s="3"/>
      <c r="P519" s="3"/>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row>
    <row r="520" spans="3:131" s="8" customFormat="1">
      <c r="C520" s="30"/>
      <c r="D520" s="3"/>
      <c r="E520" s="3"/>
      <c r="F520" s="3"/>
      <c r="G520" s="3"/>
      <c r="H520" s="3"/>
      <c r="I520" s="3"/>
      <c r="J520" s="3"/>
      <c r="K520" s="3"/>
      <c r="L520" s="3"/>
      <c r="M520" s="3"/>
      <c r="N520" s="3"/>
      <c r="O520" s="3"/>
      <c r="P520" s="3"/>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row>
    <row r="521" spans="3:131" s="8" customFormat="1">
      <c r="C521" s="30"/>
      <c r="D521" s="3"/>
      <c r="E521" s="3"/>
      <c r="F521" s="3"/>
      <c r="G521" s="3"/>
      <c r="H521" s="3"/>
      <c r="I521" s="3"/>
      <c r="J521" s="3"/>
      <c r="K521" s="3"/>
      <c r="L521" s="3"/>
      <c r="M521" s="3"/>
      <c r="N521" s="3"/>
      <c r="O521" s="3"/>
      <c r="P521" s="3"/>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row>
    <row r="522" spans="3:131" s="8" customFormat="1">
      <c r="C522" s="30"/>
      <c r="D522" s="3"/>
      <c r="E522" s="3"/>
      <c r="F522" s="3"/>
      <c r="G522" s="3"/>
      <c r="H522" s="3"/>
      <c r="I522" s="3"/>
      <c r="J522" s="3"/>
      <c r="K522" s="3"/>
      <c r="L522" s="3"/>
      <c r="M522" s="3"/>
      <c r="N522" s="3"/>
      <c r="O522" s="3"/>
      <c r="P522" s="3"/>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row>
    <row r="523" spans="3:131" s="8" customFormat="1">
      <c r="C523" s="30"/>
      <c r="D523" s="3"/>
      <c r="E523" s="3"/>
      <c r="F523" s="3"/>
      <c r="G523" s="3"/>
      <c r="H523" s="3"/>
      <c r="I523" s="3"/>
      <c r="J523" s="3"/>
      <c r="K523" s="3"/>
      <c r="L523" s="3"/>
      <c r="M523" s="3"/>
      <c r="N523" s="3"/>
      <c r="O523" s="3"/>
      <c r="P523" s="3"/>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row>
    <row r="524" spans="3:131" s="8" customFormat="1">
      <c r="C524" s="30"/>
      <c r="D524" s="3"/>
      <c r="E524" s="3"/>
      <c r="F524" s="3"/>
      <c r="G524" s="3"/>
      <c r="H524" s="3"/>
      <c r="I524" s="3"/>
      <c r="J524" s="3"/>
      <c r="K524" s="3"/>
      <c r="L524" s="3"/>
      <c r="M524" s="3"/>
      <c r="N524" s="3"/>
      <c r="O524" s="3"/>
      <c r="P524" s="3"/>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row>
    <row r="525" spans="3:131" s="8" customFormat="1">
      <c r="C525" s="30"/>
      <c r="D525" s="3"/>
      <c r="E525" s="3"/>
      <c r="F525" s="3"/>
      <c r="G525" s="3"/>
      <c r="H525" s="3"/>
      <c r="I525" s="3"/>
      <c r="J525" s="3"/>
      <c r="K525" s="3"/>
      <c r="L525" s="3"/>
      <c r="M525" s="3"/>
      <c r="N525" s="3"/>
      <c r="O525" s="3"/>
      <c r="P525" s="3"/>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row>
    <row r="526" spans="3:131" s="8" customFormat="1">
      <c r="C526" s="30"/>
      <c r="D526" s="3"/>
      <c r="E526" s="3"/>
      <c r="F526" s="3"/>
      <c r="G526" s="3"/>
      <c r="H526" s="3"/>
      <c r="I526" s="3"/>
      <c r="J526" s="3"/>
      <c r="K526" s="3"/>
      <c r="L526" s="3"/>
      <c r="M526" s="3"/>
      <c r="N526" s="3"/>
      <c r="O526" s="3"/>
      <c r="P526" s="3"/>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row>
    <row r="527" spans="3:131" s="8" customFormat="1">
      <c r="C527" s="30"/>
      <c r="D527" s="3"/>
      <c r="E527" s="3"/>
      <c r="F527" s="3"/>
      <c r="G527" s="3"/>
      <c r="H527" s="3"/>
      <c r="I527" s="3"/>
      <c r="J527" s="3"/>
      <c r="K527" s="3"/>
      <c r="L527" s="3"/>
      <c r="M527" s="3"/>
      <c r="N527" s="3"/>
      <c r="O527" s="3"/>
      <c r="P527" s="3"/>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row>
    <row r="528" spans="3:131" s="8" customFormat="1">
      <c r="C528" s="30"/>
      <c r="D528" s="3"/>
      <c r="E528" s="3"/>
      <c r="F528" s="3"/>
      <c r="G528" s="3"/>
      <c r="H528" s="3"/>
      <c r="I528" s="3"/>
      <c r="J528" s="3"/>
      <c r="K528" s="3"/>
      <c r="L528" s="3"/>
      <c r="M528" s="3"/>
      <c r="N528" s="3"/>
      <c r="O528" s="3"/>
      <c r="P528" s="3"/>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row>
    <row r="529" spans="3:131" s="8" customFormat="1">
      <c r="C529" s="30"/>
      <c r="D529" s="3"/>
      <c r="E529" s="3"/>
      <c r="F529" s="3"/>
      <c r="G529" s="3"/>
      <c r="H529" s="3"/>
      <c r="I529" s="3"/>
      <c r="J529" s="3"/>
      <c r="K529" s="3"/>
      <c r="L529" s="3"/>
      <c r="M529" s="3"/>
      <c r="N529" s="3"/>
      <c r="O529" s="3"/>
      <c r="P529" s="3"/>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row>
    <row r="530" spans="3:131" s="8" customFormat="1">
      <c r="C530" s="30"/>
      <c r="D530" s="3"/>
      <c r="E530" s="3"/>
      <c r="F530" s="3"/>
      <c r="G530" s="3"/>
      <c r="H530" s="3"/>
      <c r="I530" s="3"/>
      <c r="J530" s="3"/>
      <c r="K530" s="3"/>
      <c r="L530" s="3"/>
      <c r="M530" s="3"/>
      <c r="N530" s="3"/>
      <c r="O530" s="3"/>
      <c r="P530" s="3"/>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row>
    <row r="531" spans="3:131" s="8" customFormat="1">
      <c r="C531" s="30"/>
      <c r="D531" s="3"/>
      <c r="E531" s="3"/>
      <c r="F531" s="3"/>
      <c r="G531" s="3"/>
      <c r="H531" s="3"/>
      <c r="I531" s="3"/>
      <c r="J531" s="3"/>
      <c r="K531" s="3"/>
      <c r="L531" s="3"/>
      <c r="M531" s="3"/>
      <c r="N531" s="3"/>
      <c r="O531" s="3"/>
      <c r="P531" s="3"/>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row>
    <row r="532" spans="3:131" s="8" customFormat="1">
      <c r="C532" s="30"/>
      <c r="D532" s="3"/>
      <c r="E532" s="3"/>
      <c r="F532" s="3"/>
      <c r="G532" s="3"/>
      <c r="H532" s="3"/>
      <c r="I532" s="3"/>
      <c r="J532" s="3"/>
      <c r="K532" s="3"/>
      <c r="L532" s="3"/>
      <c r="M532" s="3"/>
      <c r="N532" s="3"/>
      <c r="O532" s="3"/>
      <c r="P532" s="3"/>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c r="DA532" s="7"/>
      <c r="DB532" s="7"/>
      <c r="DC532" s="7"/>
      <c r="DD532" s="7"/>
      <c r="DE532" s="7"/>
      <c r="DF532" s="7"/>
      <c r="DG532" s="7"/>
      <c r="DH532" s="7"/>
      <c r="DI532" s="7"/>
      <c r="DJ532" s="7"/>
      <c r="DK532" s="7"/>
      <c r="DL532" s="7"/>
      <c r="DM532" s="7"/>
      <c r="DN532" s="7"/>
      <c r="DO532" s="7"/>
      <c r="DP532" s="7"/>
      <c r="DQ532" s="7"/>
      <c r="DR532" s="7"/>
      <c r="DS532" s="7"/>
      <c r="DT532" s="7"/>
      <c r="DU532" s="7"/>
      <c r="DV532" s="7"/>
      <c r="DW532" s="7"/>
      <c r="DX532" s="7"/>
      <c r="DY532" s="7"/>
      <c r="DZ532" s="7"/>
      <c r="EA532" s="7"/>
    </row>
    <row r="533" spans="3:131" s="8" customFormat="1">
      <c r="C533" s="30"/>
      <c r="D533" s="3"/>
      <c r="E533" s="3"/>
      <c r="F533" s="3"/>
      <c r="G533" s="3"/>
      <c r="H533" s="3"/>
      <c r="I533" s="3"/>
      <c r="J533" s="3"/>
      <c r="K533" s="3"/>
      <c r="L533" s="3"/>
      <c r="M533" s="3"/>
      <c r="N533" s="3"/>
      <c r="O533" s="3"/>
      <c r="P533" s="3"/>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c r="DA533" s="7"/>
      <c r="DB533" s="7"/>
      <c r="DC533" s="7"/>
      <c r="DD533" s="7"/>
      <c r="DE533" s="7"/>
      <c r="DF533" s="7"/>
      <c r="DG533" s="7"/>
      <c r="DH533" s="7"/>
      <c r="DI533" s="7"/>
      <c r="DJ533" s="7"/>
      <c r="DK533" s="7"/>
      <c r="DL533" s="7"/>
      <c r="DM533" s="7"/>
      <c r="DN533" s="7"/>
      <c r="DO533" s="7"/>
      <c r="DP533" s="7"/>
      <c r="DQ533" s="7"/>
      <c r="DR533" s="7"/>
      <c r="DS533" s="7"/>
      <c r="DT533" s="7"/>
      <c r="DU533" s="7"/>
      <c r="DV533" s="7"/>
      <c r="DW533" s="7"/>
      <c r="DX533" s="7"/>
      <c r="DY533" s="7"/>
      <c r="DZ533" s="7"/>
      <c r="EA533" s="7"/>
    </row>
    <row r="534" spans="3:131" s="8" customFormat="1">
      <c r="C534" s="30"/>
      <c r="D534" s="3"/>
      <c r="E534" s="3"/>
      <c r="F534" s="3"/>
      <c r="G534" s="3"/>
      <c r="H534" s="3"/>
      <c r="I534" s="3"/>
      <c r="J534" s="3"/>
      <c r="K534" s="3"/>
      <c r="L534" s="3"/>
      <c r="M534" s="3"/>
      <c r="N534" s="3"/>
      <c r="O534" s="3"/>
      <c r="P534" s="3"/>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c r="CY534" s="7"/>
      <c r="CZ534" s="7"/>
      <c r="DA534" s="7"/>
      <c r="DB534" s="7"/>
      <c r="DC534" s="7"/>
      <c r="DD534" s="7"/>
      <c r="DE534" s="7"/>
      <c r="DF534" s="7"/>
      <c r="DG534" s="7"/>
      <c r="DH534" s="7"/>
      <c r="DI534" s="7"/>
      <c r="DJ534" s="7"/>
      <c r="DK534" s="7"/>
      <c r="DL534" s="7"/>
      <c r="DM534" s="7"/>
      <c r="DN534" s="7"/>
      <c r="DO534" s="7"/>
      <c r="DP534" s="7"/>
      <c r="DQ534" s="7"/>
      <c r="DR534" s="7"/>
      <c r="DS534" s="7"/>
      <c r="DT534" s="7"/>
      <c r="DU534" s="7"/>
      <c r="DV534" s="7"/>
      <c r="DW534" s="7"/>
      <c r="DX534" s="7"/>
      <c r="DY534" s="7"/>
      <c r="DZ534" s="7"/>
      <c r="EA534" s="7"/>
    </row>
    <row r="535" spans="3:131" s="8" customFormat="1">
      <c r="C535" s="30"/>
      <c r="D535" s="3"/>
      <c r="E535" s="3"/>
      <c r="F535" s="3"/>
      <c r="G535" s="3"/>
      <c r="H535" s="3"/>
      <c r="I535" s="3"/>
      <c r="J535" s="3"/>
      <c r="K535" s="3"/>
      <c r="L535" s="3"/>
      <c r="M535" s="3"/>
      <c r="N535" s="3"/>
      <c r="O535" s="3"/>
      <c r="P535" s="3"/>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row>
    <row r="536" spans="3:131" s="8" customFormat="1">
      <c r="C536" s="30"/>
      <c r="D536" s="3"/>
      <c r="E536" s="3"/>
      <c r="F536" s="3"/>
      <c r="G536" s="3"/>
      <c r="H536" s="3"/>
      <c r="I536" s="3"/>
      <c r="J536" s="3"/>
      <c r="K536" s="3"/>
      <c r="L536" s="3"/>
      <c r="M536" s="3"/>
      <c r="N536" s="3"/>
      <c r="O536" s="3"/>
      <c r="P536" s="3"/>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row>
    <row r="537" spans="3:131" s="8" customFormat="1">
      <c r="C537" s="30"/>
      <c r="D537" s="3"/>
      <c r="E537" s="3"/>
      <c r="F537" s="3"/>
      <c r="G537" s="3"/>
      <c r="H537" s="3"/>
      <c r="I537" s="3"/>
      <c r="J537" s="3"/>
      <c r="K537" s="3"/>
      <c r="L537" s="3"/>
      <c r="M537" s="3"/>
      <c r="N537" s="3"/>
      <c r="O537" s="3"/>
      <c r="P537" s="3"/>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row>
    <row r="538" spans="3:131" s="8" customFormat="1">
      <c r="C538" s="30"/>
      <c r="D538" s="3"/>
      <c r="E538" s="3"/>
      <c r="F538" s="3"/>
      <c r="G538" s="3"/>
      <c r="H538" s="3"/>
      <c r="I538" s="3"/>
      <c r="J538" s="3"/>
      <c r="K538" s="3"/>
      <c r="L538" s="3"/>
      <c r="M538" s="3"/>
      <c r="N538" s="3"/>
      <c r="O538" s="3"/>
      <c r="P538" s="3"/>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row>
    <row r="539" spans="3:131" s="8" customFormat="1">
      <c r="C539" s="30"/>
      <c r="D539" s="3"/>
      <c r="E539" s="3"/>
      <c r="F539" s="3"/>
      <c r="G539" s="3"/>
      <c r="H539" s="3"/>
      <c r="I539" s="3"/>
      <c r="J539" s="3"/>
      <c r="K539" s="3"/>
      <c r="L539" s="3"/>
      <c r="M539" s="3"/>
      <c r="N539" s="3"/>
      <c r="O539" s="3"/>
      <c r="P539" s="3"/>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row>
    <row r="540" spans="3:131" s="8" customFormat="1">
      <c r="C540" s="30"/>
      <c r="D540" s="3"/>
      <c r="E540" s="3"/>
      <c r="F540" s="3"/>
      <c r="G540" s="3"/>
      <c r="H540" s="3"/>
      <c r="I540" s="3"/>
      <c r="J540" s="3"/>
      <c r="K540" s="3"/>
      <c r="L540" s="3"/>
      <c r="M540" s="3"/>
      <c r="N540" s="3"/>
      <c r="O540" s="3"/>
      <c r="P540" s="3"/>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row>
    <row r="541" spans="3:131" s="8" customFormat="1">
      <c r="C541" s="30"/>
      <c r="D541" s="3"/>
      <c r="E541" s="3"/>
      <c r="F541" s="3"/>
      <c r="G541" s="3"/>
      <c r="H541" s="3"/>
      <c r="I541" s="3"/>
      <c r="J541" s="3"/>
      <c r="K541" s="3"/>
      <c r="L541" s="3"/>
      <c r="M541" s="3"/>
      <c r="N541" s="3"/>
      <c r="O541" s="3"/>
      <c r="P541" s="3"/>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row>
    <row r="542" spans="3:131" s="8" customFormat="1">
      <c r="C542" s="30"/>
      <c r="D542" s="3"/>
      <c r="E542" s="3"/>
      <c r="F542" s="3"/>
      <c r="G542" s="3"/>
      <c r="H542" s="3"/>
      <c r="I542" s="3"/>
      <c r="J542" s="3"/>
      <c r="K542" s="3"/>
      <c r="L542" s="3"/>
      <c r="M542" s="3"/>
      <c r="N542" s="3"/>
      <c r="O542" s="3"/>
      <c r="P542" s="3"/>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row>
    <row r="543" spans="3:131" s="8" customFormat="1">
      <c r="C543" s="30"/>
      <c r="D543" s="3"/>
      <c r="E543" s="3"/>
      <c r="F543" s="3"/>
      <c r="G543" s="3"/>
      <c r="H543" s="3"/>
      <c r="I543" s="3"/>
      <c r="J543" s="3"/>
      <c r="K543" s="3"/>
      <c r="L543" s="3"/>
      <c r="M543" s="3"/>
      <c r="N543" s="3"/>
      <c r="O543" s="3"/>
      <c r="P543" s="3"/>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row>
    <row r="544" spans="3:131" s="8" customFormat="1">
      <c r="C544" s="30"/>
      <c r="D544" s="3"/>
      <c r="E544" s="3"/>
      <c r="F544" s="3"/>
      <c r="G544" s="3"/>
      <c r="H544" s="3"/>
      <c r="I544" s="3"/>
      <c r="J544" s="3"/>
      <c r="K544" s="3"/>
      <c r="L544" s="3"/>
      <c r="M544" s="3"/>
      <c r="N544" s="3"/>
      <c r="O544" s="3"/>
      <c r="P544" s="3"/>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7"/>
      <c r="CV544" s="7"/>
      <c r="CW544" s="7"/>
      <c r="CX544" s="7"/>
      <c r="CY544" s="7"/>
      <c r="CZ544" s="7"/>
      <c r="DA544" s="7"/>
      <c r="DB544" s="7"/>
      <c r="DC544" s="7"/>
      <c r="DD544" s="7"/>
      <c r="DE544" s="7"/>
      <c r="DF544" s="7"/>
      <c r="DG544" s="7"/>
      <c r="DH544" s="7"/>
      <c r="DI544" s="7"/>
      <c r="DJ544" s="7"/>
      <c r="DK544" s="7"/>
      <c r="DL544" s="7"/>
      <c r="DM544" s="7"/>
      <c r="DN544" s="7"/>
      <c r="DO544" s="7"/>
      <c r="DP544" s="7"/>
      <c r="DQ544" s="7"/>
      <c r="DR544" s="7"/>
      <c r="DS544" s="7"/>
      <c r="DT544" s="7"/>
      <c r="DU544" s="7"/>
      <c r="DV544" s="7"/>
      <c r="DW544" s="7"/>
      <c r="DX544" s="7"/>
      <c r="DY544" s="7"/>
      <c r="DZ544" s="7"/>
      <c r="EA544" s="7"/>
    </row>
    <row r="545" spans="3:131" s="8" customFormat="1">
      <c r="C545" s="30"/>
      <c r="D545" s="3"/>
      <c r="E545" s="3"/>
      <c r="F545" s="3"/>
      <c r="G545" s="3"/>
      <c r="H545" s="3"/>
      <c r="I545" s="3"/>
      <c r="J545" s="3"/>
      <c r="K545" s="3"/>
      <c r="L545" s="3"/>
      <c r="M545" s="3"/>
      <c r="N545" s="3"/>
      <c r="O545" s="3"/>
      <c r="P545" s="3"/>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row>
    <row r="546" spans="3:131" s="8" customFormat="1">
      <c r="C546" s="30"/>
      <c r="D546" s="3"/>
      <c r="E546" s="3"/>
      <c r="F546" s="3"/>
      <c r="G546" s="3"/>
      <c r="H546" s="3"/>
      <c r="I546" s="3"/>
      <c r="J546" s="3"/>
      <c r="K546" s="3"/>
      <c r="L546" s="3"/>
      <c r="M546" s="3"/>
      <c r="N546" s="3"/>
      <c r="O546" s="3"/>
      <c r="P546" s="3"/>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row>
    <row r="547" spans="3:131" s="8" customFormat="1">
      <c r="C547" s="30"/>
      <c r="D547" s="3"/>
      <c r="E547" s="3"/>
      <c r="F547" s="3"/>
      <c r="G547" s="3"/>
      <c r="H547" s="3"/>
      <c r="I547" s="3"/>
      <c r="J547" s="3"/>
      <c r="K547" s="3"/>
      <c r="L547" s="3"/>
      <c r="M547" s="3"/>
      <c r="N547" s="3"/>
      <c r="O547" s="3"/>
      <c r="P547" s="3"/>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row>
    <row r="548" spans="3:131" s="8" customFormat="1">
      <c r="C548" s="30"/>
      <c r="D548" s="3"/>
      <c r="E548" s="3"/>
      <c r="F548" s="3"/>
      <c r="G548" s="3"/>
      <c r="H548" s="3"/>
      <c r="I548" s="3"/>
      <c r="J548" s="3"/>
      <c r="K548" s="3"/>
      <c r="L548" s="3"/>
      <c r="M548" s="3"/>
      <c r="N548" s="3"/>
      <c r="O548" s="3"/>
      <c r="P548" s="3"/>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row>
    <row r="549" spans="3:131" s="8" customFormat="1">
      <c r="C549" s="30"/>
      <c r="D549" s="3"/>
      <c r="E549" s="3"/>
      <c r="F549" s="3"/>
      <c r="G549" s="3"/>
      <c r="H549" s="3"/>
      <c r="I549" s="3"/>
      <c r="J549" s="3"/>
      <c r="K549" s="3"/>
      <c r="L549" s="3"/>
      <c r="M549" s="3"/>
      <c r="N549" s="3"/>
      <c r="O549" s="3"/>
      <c r="P549" s="3"/>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row>
    <row r="550" spans="3:131" s="8" customFormat="1">
      <c r="C550" s="30"/>
      <c r="D550" s="3"/>
      <c r="E550" s="3"/>
      <c r="F550" s="3"/>
      <c r="G550" s="3"/>
      <c r="H550" s="3"/>
      <c r="I550" s="3"/>
      <c r="J550" s="3"/>
      <c r="K550" s="3"/>
      <c r="L550" s="3"/>
      <c r="M550" s="3"/>
      <c r="N550" s="3"/>
      <c r="O550" s="3"/>
      <c r="P550" s="3"/>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row>
    <row r="551" spans="3:131" s="8" customFormat="1">
      <c r="C551" s="30"/>
      <c r="D551" s="3"/>
      <c r="E551" s="3"/>
      <c r="F551" s="3"/>
      <c r="G551" s="3"/>
      <c r="H551" s="3"/>
      <c r="I551" s="3"/>
      <c r="J551" s="3"/>
      <c r="K551" s="3"/>
      <c r="L551" s="3"/>
      <c r="M551" s="3"/>
      <c r="N551" s="3"/>
      <c r="O551" s="3"/>
      <c r="P551" s="3"/>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row>
    <row r="552" spans="3:131" s="8" customFormat="1">
      <c r="C552" s="30"/>
      <c r="D552" s="3"/>
      <c r="E552" s="3"/>
      <c r="F552" s="3"/>
      <c r="G552" s="3"/>
      <c r="H552" s="3"/>
      <c r="I552" s="3"/>
      <c r="J552" s="3"/>
      <c r="K552" s="3"/>
      <c r="L552" s="3"/>
      <c r="M552" s="3"/>
      <c r="N552" s="3"/>
      <c r="O552" s="3"/>
      <c r="P552" s="3"/>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row>
    <row r="553" spans="3:131" s="8" customFormat="1">
      <c r="C553" s="30"/>
      <c r="D553" s="3"/>
      <c r="E553" s="3"/>
      <c r="F553" s="3"/>
      <c r="G553" s="3"/>
      <c r="H553" s="3"/>
      <c r="I553" s="3"/>
      <c r="J553" s="3"/>
      <c r="K553" s="3"/>
      <c r="L553" s="3"/>
      <c r="M553" s="3"/>
      <c r="N553" s="3"/>
      <c r="O553" s="3"/>
      <c r="P553" s="3"/>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row>
    <row r="554" spans="3:131" s="8" customFormat="1">
      <c r="C554" s="30"/>
      <c r="D554" s="3"/>
      <c r="E554" s="3"/>
      <c r="F554" s="3"/>
      <c r="G554" s="3"/>
      <c r="H554" s="3"/>
      <c r="I554" s="3"/>
      <c r="J554" s="3"/>
      <c r="K554" s="3"/>
      <c r="L554" s="3"/>
      <c r="M554" s="3"/>
      <c r="N554" s="3"/>
      <c r="O554" s="3"/>
      <c r="P554" s="3"/>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row>
    <row r="555" spans="3:131" s="8" customFormat="1">
      <c r="C555" s="30"/>
      <c r="D555" s="3"/>
      <c r="E555" s="3"/>
      <c r="F555" s="3"/>
      <c r="G555" s="3"/>
      <c r="H555" s="3"/>
      <c r="I555" s="3"/>
      <c r="J555" s="3"/>
      <c r="K555" s="3"/>
      <c r="L555" s="3"/>
      <c r="M555" s="3"/>
      <c r="N555" s="3"/>
      <c r="O555" s="3"/>
      <c r="P555" s="3"/>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row>
    <row r="556" spans="3:131" s="8" customFormat="1">
      <c r="C556" s="30"/>
      <c r="D556" s="3"/>
      <c r="E556" s="3"/>
      <c r="F556" s="3"/>
      <c r="G556" s="3"/>
      <c r="H556" s="3"/>
      <c r="I556" s="3"/>
      <c r="J556" s="3"/>
      <c r="K556" s="3"/>
      <c r="L556" s="3"/>
      <c r="M556" s="3"/>
      <c r="N556" s="3"/>
      <c r="O556" s="3"/>
      <c r="P556" s="3"/>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row>
    <row r="557" spans="3:131" s="8" customFormat="1">
      <c r="C557" s="30"/>
      <c r="D557" s="3"/>
      <c r="E557" s="3"/>
      <c r="F557" s="3"/>
      <c r="G557" s="3"/>
      <c r="H557" s="3"/>
      <c r="I557" s="3"/>
      <c r="J557" s="3"/>
      <c r="K557" s="3"/>
      <c r="L557" s="3"/>
      <c r="M557" s="3"/>
      <c r="N557" s="3"/>
      <c r="O557" s="3"/>
      <c r="P557" s="3"/>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row>
    <row r="558" spans="3:131" s="8" customFormat="1">
      <c r="C558" s="30"/>
      <c r="D558" s="3"/>
      <c r="E558" s="3"/>
      <c r="F558" s="3"/>
      <c r="G558" s="3"/>
      <c r="H558" s="3"/>
      <c r="I558" s="3"/>
      <c r="J558" s="3"/>
      <c r="K558" s="3"/>
      <c r="L558" s="3"/>
      <c r="M558" s="3"/>
      <c r="N558" s="3"/>
      <c r="O558" s="3"/>
      <c r="P558" s="3"/>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row>
    <row r="559" spans="3:131" s="8" customFormat="1">
      <c r="C559" s="30"/>
      <c r="D559" s="3"/>
      <c r="E559" s="3"/>
      <c r="F559" s="3"/>
      <c r="G559" s="3"/>
      <c r="H559" s="3"/>
      <c r="I559" s="3"/>
      <c r="J559" s="3"/>
      <c r="K559" s="3"/>
      <c r="L559" s="3"/>
      <c r="M559" s="3"/>
      <c r="N559" s="3"/>
      <c r="O559" s="3"/>
      <c r="P559" s="3"/>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row>
    <row r="560" spans="3:131" s="8" customFormat="1">
      <c r="C560" s="30"/>
      <c r="D560" s="3"/>
      <c r="E560" s="3"/>
      <c r="F560" s="3"/>
      <c r="G560" s="3"/>
      <c r="H560" s="3"/>
      <c r="I560" s="3"/>
      <c r="J560" s="3"/>
      <c r="K560" s="3"/>
      <c r="L560" s="3"/>
      <c r="M560" s="3"/>
      <c r="N560" s="3"/>
      <c r="O560" s="3"/>
      <c r="P560" s="3"/>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row>
    <row r="561" spans="3:131" s="8" customFormat="1">
      <c r="C561" s="30"/>
      <c r="D561" s="3"/>
      <c r="E561" s="3"/>
      <c r="F561" s="3"/>
      <c r="G561" s="3"/>
      <c r="H561" s="3"/>
      <c r="I561" s="3"/>
      <c r="J561" s="3"/>
      <c r="K561" s="3"/>
      <c r="L561" s="3"/>
      <c r="M561" s="3"/>
      <c r="N561" s="3"/>
      <c r="O561" s="3"/>
      <c r="P561" s="3"/>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row>
    <row r="562" spans="3:131" s="8" customFormat="1">
      <c r="C562" s="30"/>
      <c r="D562" s="3"/>
      <c r="E562" s="3"/>
      <c r="F562" s="3"/>
      <c r="G562" s="3"/>
      <c r="H562" s="3"/>
      <c r="I562" s="3"/>
      <c r="J562" s="3"/>
      <c r="K562" s="3"/>
      <c r="L562" s="3"/>
      <c r="M562" s="3"/>
      <c r="N562" s="3"/>
      <c r="O562" s="3"/>
      <c r="P562" s="3"/>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7"/>
      <c r="CW562" s="7"/>
      <c r="CX562" s="7"/>
      <c r="CY562" s="7"/>
      <c r="CZ562" s="7"/>
      <c r="DA562" s="7"/>
      <c r="DB562" s="7"/>
      <c r="DC562" s="7"/>
      <c r="DD562" s="7"/>
      <c r="DE562" s="7"/>
      <c r="DF562" s="7"/>
      <c r="DG562" s="7"/>
      <c r="DH562" s="7"/>
      <c r="DI562" s="7"/>
      <c r="DJ562" s="7"/>
      <c r="DK562" s="7"/>
      <c r="DL562" s="7"/>
      <c r="DM562" s="7"/>
      <c r="DN562" s="7"/>
      <c r="DO562" s="7"/>
      <c r="DP562" s="7"/>
      <c r="DQ562" s="7"/>
      <c r="DR562" s="7"/>
      <c r="DS562" s="7"/>
      <c r="DT562" s="7"/>
      <c r="DU562" s="7"/>
      <c r="DV562" s="7"/>
      <c r="DW562" s="7"/>
      <c r="DX562" s="7"/>
      <c r="DY562" s="7"/>
      <c r="DZ562" s="7"/>
      <c r="EA562" s="7"/>
    </row>
    <row r="563" spans="3:131" s="8" customFormat="1">
      <c r="C563" s="30"/>
      <c r="D563" s="3"/>
      <c r="E563" s="3"/>
      <c r="F563" s="3"/>
      <c r="G563" s="3"/>
      <c r="H563" s="3"/>
      <c r="I563" s="3"/>
      <c r="J563" s="3"/>
      <c r="K563" s="3"/>
      <c r="L563" s="3"/>
      <c r="M563" s="3"/>
      <c r="N563" s="3"/>
      <c r="O563" s="3"/>
      <c r="P563" s="3"/>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row>
    <row r="564" spans="3:131" s="8" customFormat="1">
      <c r="C564" s="30"/>
      <c r="D564" s="3"/>
      <c r="E564" s="3"/>
      <c r="F564" s="3"/>
      <c r="G564" s="3"/>
      <c r="H564" s="3"/>
      <c r="I564" s="3"/>
      <c r="J564" s="3"/>
      <c r="K564" s="3"/>
      <c r="L564" s="3"/>
      <c r="M564" s="3"/>
      <c r="N564" s="3"/>
      <c r="O564" s="3"/>
      <c r="P564" s="3"/>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row>
    <row r="565" spans="3:131" s="8" customFormat="1">
      <c r="C565" s="30"/>
      <c r="D565" s="3"/>
      <c r="E565" s="3"/>
      <c r="F565" s="3"/>
      <c r="G565" s="3"/>
      <c r="H565" s="3"/>
      <c r="I565" s="3"/>
      <c r="J565" s="3"/>
      <c r="K565" s="3"/>
      <c r="L565" s="3"/>
      <c r="M565" s="3"/>
      <c r="N565" s="3"/>
      <c r="O565" s="3"/>
      <c r="P565" s="3"/>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row>
    <row r="566" spans="3:131" s="8" customFormat="1">
      <c r="C566" s="30"/>
      <c r="D566" s="3"/>
      <c r="E566" s="3"/>
      <c r="F566" s="3"/>
      <c r="G566" s="3"/>
      <c r="H566" s="3"/>
      <c r="I566" s="3"/>
      <c r="J566" s="3"/>
      <c r="K566" s="3"/>
      <c r="L566" s="3"/>
      <c r="M566" s="3"/>
      <c r="N566" s="3"/>
      <c r="O566" s="3"/>
      <c r="P566" s="3"/>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row>
    <row r="567" spans="3:131" s="8" customFormat="1">
      <c r="C567" s="30"/>
      <c r="D567" s="3"/>
      <c r="E567" s="3"/>
      <c r="F567" s="3"/>
      <c r="G567" s="3"/>
      <c r="H567" s="3"/>
      <c r="I567" s="3"/>
      <c r="J567" s="3"/>
      <c r="K567" s="3"/>
      <c r="L567" s="3"/>
      <c r="M567" s="3"/>
      <c r="N567" s="3"/>
      <c r="O567" s="3"/>
      <c r="P567" s="3"/>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row>
    <row r="568" spans="3:131" s="8" customFormat="1">
      <c r="C568" s="30"/>
      <c r="D568" s="3"/>
      <c r="E568" s="3"/>
      <c r="F568" s="3"/>
      <c r="G568" s="3"/>
      <c r="H568" s="3"/>
      <c r="I568" s="3"/>
      <c r="J568" s="3"/>
      <c r="K568" s="3"/>
      <c r="L568" s="3"/>
      <c r="M568" s="3"/>
      <c r="N568" s="3"/>
      <c r="O568" s="3"/>
      <c r="P568" s="3"/>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row>
    <row r="569" spans="3:131" s="8" customFormat="1">
      <c r="C569" s="30"/>
      <c r="D569" s="3"/>
      <c r="E569" s="3"/>
      <c r="F569" s="3"/>
      <c r="G569" s="3"/>
      <c r="H569" s="3"/>
      <c r="I569" s="3"/>
      <c r="J569" s="3"/>
      <c r="K569" s="3"/>
      <c r="L569" s="3"/>
      <c r="M569" s="3"/>
      <c r="N569" s="3"/>
      <c r="O569" s="3"/>
      <c r="P569" s="3"/>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row>
    <row r="570" spans="3:131" s="8" customFormat="1">
      <c r="C570" s="30"/>
      <c r="D570" s="3"/>
      <c r="E570" s="3"/>
      <c r="F570" s="3"/>
      <c r="G570" s="3"/>
      <c r="H570" s="3"/>
      <c r="I570" s="3"/>
      <c r="J570" s="3"/>
      <c r="K570" s="3"/>
      <c r="L570" s="3"/>
      <c r="M570" s="3"/>
      <c r="N570" s="3"/>
      <c r="O570" s="3"/>
      <c r="P570" s="3"/>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row>
    <row r="571" spans="3:131" s="8" customFormat="1">
      <c r="C571" s="30"/>
      <c r="D571" s="3"/>
      <c r="E571" s="3"/>
      <c r="F571" s="3"/>
      <c r="G571" s="3"/>
      <c r="H571" s="3"/>
      <c r="I571" s="3"/>
      <c r="J571" s="3"/>
      <c r="K571" s="3"/>
      <c r="L571" s="3"/>
      <c r="M571" s="3"/>
      <c r="N571" s="3"/>
      <c r="O571" s="3"/>
      <c r="P571" s="3"/>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row>
    <row r="572" spans="3:131" s="8" customFormat="1">
      <c r="C572" s="30"/>
      <c r="D572" s="3"/>
      <c r="E572" s="3"/>
      <c r="F572" s="3"/>
      <c r="G572" s="3"/>
      <c r="H572" s="3"/>
      <c r="I572" s="3"/>
      <c r="J572" s="3"/>
      <c r="K572" s="3"/>
      <c r="L572" s="3"/>
      <c r="M572" s="3"/>
      <c r="N572" s="3"/>
      <c r="O572" s="3"/>
      <c r="P572" s="3"/>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row>
    <row r="573" spans="3:131" s="8" customFormat="1">
      <c r="C573" s="30"/>
      <c r="D573" s="3"/>
      <c r="E573" s="3"/>
      <c r="F573" s="3"/>
      <c r="G573" s="3"/>
      <c r="H573" s="3"/>
      <c r="I573" s="3"/>
      <c r="J573" s="3"/>
      <c r="K573" s="3"/>
      <c r="L573" s="3"/>
      <c r="M573" s="3"/>
      <c r="N573" s="3"/>
      <c r="O573" s="3"/>
      <c r="P573" s="3"/>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row>
    <row r="574" spans="3:131" s="8" customFormat="1">
      <c r="C574" s="30"/>
      <c r="D574" s="3"/>
      <c r="E574" s="3"/>
      <c r="F574" s="3"/>
      <c r="G574" s="3"/>
      <c r="H574" s="3"/>
      <c r="I574" s="3"/>
      <c r="J574" s="3"/>
      <c r="K574" s="3"/>
      <c r="L574" s="3"/>
      <c r="M574" s="3"/>
      <c r="N574" s="3"/>
      <c r="O574" s="3"/>
      <c r="P574" s="3"/>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row>
    <row r="575" spans="3:131" s="8" customFormat="1">
      <c r="C575" s="30"/>
      <c r="D575" s="3"/>
      <c r="E575" s="3"/>
      <c r="F575" s="3"/>
      <c r="G575" s="3"/>
      <c r="H575" s="3"/>
      <c r="I575" s="3"/>
      <c r="J575" s="3"/>
      <c r="K575" s="3"/>
      <c r="L575" s="3"/>
      <c r="M575" s="3"/>
      <c r="N575" s="3"/>
      <c r="O575" s="3"/>
      <c r="P575" s="3"/>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row>
    <row r="576" spans="3:131" s="8" customFormat="1">
      <c r="C576" s="30"/>
      <c r="D576" s="3"/>
      <c r="E576" s="3"/>
      <c r="F576" s="3"/>
      <c r="G576" s="3"/>
      <c r="H576" s="3"/>
      <c r="I576" s="3"/>
      <c r="J576" s="3"/>
      <c r="K576" s="3"/>
      <c r="L576" s="3"/>
      <c r="M576" s="3"/>
      <c r="N576" s="3"/>
      <c r="O576" s="3"/>
      <c r="P576" s="3"/>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row>
    <row r="577" spans="3:131" s="8" customFormat="1">
      <c r="C577" s="30"/>
      <c r="D577" s="3"/>
      <c r="E577" s="3"/>
      <c r="F577" s="3"/>
      <c r="G577" s="3"/>
      <c r="H577" s="3"/>
      <c r="I577" s="3"/>
      <c r="J577" s="3"/>
      <c r="K577" s="3"/>
      <c r="L577" s="3"/>
      <c r="M577" s="3"/>
      <c r="N577" s="3"/>
      <c r="O577" s="3"/>
      <c r="P577" s="3"/>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row>
    <row r="578" spans="3:131" s="8" customFormat="1">
      <c r="C578" s="30"/>
      <c r="D578" s="3"/>
      <c r="E578" s="3"/>
      <c r="F578" s="3"/>
      <c r="G578" s="3"/>
      <c r="H578" s="3"/>
      <c r="I578" s="3"/>
      <c r="J578" s="3"/>
      <c r="K578" s="3"/>
      <c r="L578" s="3"/>
      <c r="M578" s="3"/>
      <c r="N578" s="3"/>
      <c r="O578" s="3"/>
      <c r="P578" s="3"/>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row>
    <row r="579" spans="3:131" s="8" customFormat="1">
      <c r="C579" s="30"/>
      <c r="D579" s="3"/>
      <c r="E579" s="3"/>
      <c r="F579" s="3"/>
      <c r="G579" s="3"/>
      <c r="H579" s="3"/>
      <c r="I579" s="3"/>
      <c r="J579" s="3"/>
      <c r="K579" s="3"/>
      <c r="L579" s="3"/>
      <c r="M579" s="3"/>
      <c r="N579" s="3"/>
      <c r="O579" s="3"/>
      <c r="P579" s="3"/>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row>
    <row r="580" spans="3:131" s="8" customFormat="1">
      <c r="C580" s="30"/>
      <c r="D580" s="3"/>
      <c r="E580" s="3"/>
      <c r="F580" s="3"/>
      <c r="G580" s="3"/>
      <c r="H580" s="3"/>
      <c r="I580" s="3"/>
      <c r="J580" s="3"/>
      <c r="K580" s="3"/>
      <c r="L580" s="3"/>
      <c r="M580" s="3"/>
      <c r="N580" s="3"/>
      <c r="O580" s="3"/>
      <c r="P580" s="3"/>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row>
    <row r="581" spans="3:131" s="8" customFormat="1">
      <c r="C581" s="30"/>
      <c r="D581" s="3"/>
      <c r="E581" s="3"/>
      <c r="F581" s="3"/>
      <c r="G581" s="3"/>
      <c r="H581" s="3"/>
      <c r="I581" s="3"/>
      <c r="J581" s="3"/>
      <c r="K581" s="3"/>
      <c r="L581" s="3"/>
      <c r="M581" s="3"/>
      <c r="N581" s="3"/>
      <c r="O581" s="3"/>
      <c r="P581" s="3"/>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row>
    <row r="582" spans="3:131" s="8" customFormat="1">
      <c r="C582" s="30"/>
      <c r="D582" s="3"/>
      <c r="E582" s="3"/>
      <c r="F582" s="3"/>
      <c r="G582" s="3"/>
      <c r="H582" s="3"/>
      <c r="I582" s="3"/>
      <c r="J582" s="3"/>
      <c r="K582" s="3"/>
      <c r="L582" s="3"/>
      <c r="M582" s="3"/>
      <c r="N582" s="3"/>
      <c r="O582" s="3"/>
      <c r="P582" s="3"/>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row>
    <row r="583" spans="3:131" s="8" customFormat="1">
      <c r="C583" s="30"/>
      <c r="D583" s="3"/>
      <c r="E583" s="3"/>
      <c r="F583" s="3"/>
      <c r="G583" s="3"/>
      <c r="H583" s="3"/>
      <c r="I583" s="3"/>
      <c r="J583" s="3"/>
      <c r="K583" s="3"/>
      <c r="L583" s="3"/>
      <c r="M583" s="3"/>
      <c r="N583" s="3"/>
      <c r="O583" s="3"/>
      <c r="P583" s="3"/>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row>
    <row r="584" spans="3:131" s="8" customFormat="1">
      <c r="C584" s="30"/>
      <c r="D584" s="3"/>
      <c r="E584" s="3"/>
      <c r="F584" s="3"/>
      <c r="G584" s="3"/>
      <c r="H584" s="3"/>
      <c r="I584" s="3"/>
      <c r="J584" s="3"/>
      <c r="K584" s="3"/>
      <c r="L584" s="3"/>
      <c r="M584" s="3"/>
      <c r="N584" s="3"/>
      <c r="O584" s="3"/>
      <c r="P584" s="3"/>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row>
    <row r="585" spans="3:131" s="8" customFormat="1">
      <c r="C585" s="30"/>
      <c r="D585" s="3"/>
      <c r="E585" s="3"/>
      <c r="F585" s="3"/>
      <c r="G585" s="3"/>
      <c r="H585" s="3"/>
      <c r="I585" s="3"/>
      <c r="J585" s="3"/>
      <c r="K585" s="3"/>
      <c r="L585" s="3"/>
      <c r="M585" s="3"/>
      <c r="N585" s="3"/>
      <c r="O585" s="3"/>
      <c r="P585" s="3"/>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row>
    <row r="586" spans="3:131" s="8" customFormat="1">
      <c r="C586" s="30"/>
      <c r="D586" s="3"/>
      <c r="E586" s="3"/>
      <c r="F586" s="3"/>
      <c r="G586" s="3"/>
      <c r="H586" s="3"/>
      <c r="I586" s="3"/>
      <c r="J586" s="3"/>
      <c r="K586" s="3"/>
      <c r="L586" s="3"/>
      <c r="M586" s="3"/>
      <c r="N586" s="3"/>
      <c r="O586" s="3"/>
      <c r="P586" s="3"/>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row>
    <row r="587" spans="3:131" s="8" customFormat="1">
      <c r="C587" s="30"/>
      <c r="D587" s="3"/>
      <c r="E587" s="3"/>
      <c r="F587" s="3"/>
      <c r="G587" s="3"/>
      <c r="H587" s="3"/>
      <c r="I587" s="3"/>
      <c r="J587" s="3"/>
      <c r="K587" s="3"/>
      <c r="L587" s="3"/>
      <c r="M587" s="3"/>
      <c r="N587" s="3"/>
      <c r="O587" s="3"/>
      <c r="P587" s="3"/>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row>
    <row r="588" spans="3:131" s="8" customFormat="1">
      <c r="C588" s="30"/>
      <c r="D588" s="3"/>
      <c r="E588" s="3"/>
      <c r="F588" s="3"/>
      <c r="G588" s="3"/>
      <c r="H588" s="3"/>
      <c r="I588" s="3"/>
      <c r="J588" s="3"/>
      <c r="K588" s="3"/>
      <c r="L588" s="3"/>
      <c r="M588" s="3"/>
      <c r="N588" s="3"/>
      <c r="O588" s="3"/>
      <c r="P588" s="3"/>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row>
    <row r="589" spans="3:131" s="8" customFormat="1">
      <c r="C589" s="30"/>
      <c r="D589" s="3"/>
      <c r="E589" s="3"/>
      <c r="F589" s="3"/>
      <c r="G589" s="3"/>
      <c r="H589" s="3"/>
      <c r="I589" s="3"/>
      <c r="J589" s="3"/>
      <c r="K589" s="3"/>
      <c r="L589" s="3"/>
      <c r="M589" s="3"/>
      <c r="N589" s="3"/>
      <c r="O589" s="3"/>
      <c r="P589" s="3"/>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row>
    <row r="590" spans="3:131" s="8" customFormat="1">
      <c r="C590" s="30"/>
      <c r="D590" s="3"/>
      <c r="E590" s="3"/>
      <c r="F590" s="3"/>
      <c r="G590" s="3"/>
      <c r="H590" s="3"/>
      <c r="I590" s="3"/>
      <c r="J590" s="3"/>
      <c r="K590" s="3"/>
      <c r="L590" s="3"/>
      <c r="M590" s="3"/>
      <c r="N590" s="3"/>
      <c r="O590" s="3"/>
      <c r="P590" s="3"/>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row>
    <row r="591" spans="3:131" s="8" customFormat="1">
      <c r="C591" s="30"/>
      <c r="D591" s="3"/>
      <c r="E591" s="3"/>
      <c r="F591" s="3"/>
      <c r="G591" s="3"/>
      <c r="H591" s="3"/>
      <c r="I591" s="3"/>
      <c r="J591" s="3"/>
      <c r="K591" s="3"/>
      <c r="L591" s="3"/>
      <c r="M591" s="3"/>
      <c r="N591" s="3"/>
      <c r="O591" s="3"/>
      <c r="P591" s="3"/>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row>
    <row r="592" spans="3:131" s="8" customFormat="1">
      <c r="C592" s="30"/>
      <c r="D592" s="3"/>
      <c r="E592" s="3"/>
      <c r="F592" s="3"/>
      <c r="G592" s="3"/>
      <c r="H592" s="3"/>
      <c r="I592" s="3"/>
      <c r="J592" s="3"/>
      <c r="K592" s="3"/>
      <c r="L592" s="3"/>
      <c r="M592" s="3"/>
      <c r="N592" s="3"/>
      <c r="O592" s="3"/>
      <c r="P592" s="3"/>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row>
    <row r="593" spans="3:131" s="8" customFormat="1">
      <c r="C593" s="30"/>
      <c r="D593" s="3"/>
      <c r="E593" s="3"/>
      <c r="F593" s="3"/>
      <c r="G593" s="3"/>
      <c r="H593" s="3"/>
      <c r="I593" s="3"/>
      <c r="J593" s="3"/>
      <c r="K593" s="3"/>
      <c r="L593" s="3"/>
      <c r="M593" s="3"/>
      <c r="N593" s="3"/>
      <c r="O593" s="3"/>
      <c r="P593" s="3"/>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row>
    <row r="594" spans="3:131" s="8" customFormat="1">
      <c r="C594" s="30"/>
      <c r="D594" s="3"/>
      <c r="E594" s="3"/>
      <c r="F594" s="3"/>
      <c r="G594" s="3"/>
      <c r="H594" s="3"/>
      <c r="I594" s="3"/>
      <c r="J594" s="3"/>
      <c r="K594" s="3"/>
      <c r="L594" s="3"/>
      <c r="M594" s="3"/>
      <c r="N594" s="3"/>
      <c r="O594" s="3"/>
      <c r="P594" s="3"/>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row>
    <row r="595" spans="3:131" s="8" customFormat="1">
      <c r="C595" s="30"/>
      <c r="D595" s="3"/>
      <c r="E595" s="3"/>
      <c r="F595" s="3"/>
      <c r="G595" s="3"/>
      <c r="H595" s="3"/>
      <c r="I595" s="3"/>
      <c r="J595" s="3"/>
      <c r="K595" s="3"/>
      <c r="L595" s="3"/>
      <c r="M595" s="3"/>
      <c r="N595" s="3"/>
      <c r="O595" s="3"/>
      <c r="P595" s="3"/>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row>
    <row r="596" spans="3:131" s="8" customFormat="1">
      <c r="C596" s="30"/>
      <c r="D596" s="3"/>
      <c r="E596" s="3"/>
      <c r="F596" s="3"/>
      <c r="G596" s="3"/>
      <c r="H596" s="3"/>
      <c r="I596" s="3"/>
      <c r="J596" s="3"/>
      <c r="K596" s="3"/>
      <c r="L596" s="3"/>
      <c r="M596" s="3"/>
      <c r="N596" s="3"/>
      <c r="O596" s="3"/>
      <c r="P596" s="3"/>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row>
    <row r="597" spans="3:131" s="8" customFormat="1">
      <c r="C597" s="30"/>
      <c r="D597" s="3"/>
      <c r="E597" s="3"/>
      <c r="F597" s="3"/>
      <c r="G597" s="3"/>
      <c r="H597" s="3"/>
      <c r="I597" s="3"/>
      <c r="J597" s="3"/>
      <c r="K597" s="3"/>
      <c r="L597" s="3"/>
      <c r="M597" s="3"/>
      <c r="N597" s="3"/>
      <c r="O597" s="3"/>
      <c r="P597" s="3"/>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7"/>
      <c r="CW597" s="7"/>
      <c r="CX597" s="7"/>
      <c r="CY597" s="7"/>
      <c r="CZ597" s="7"/>
      <c r="DA597" s="7"/>
      <c r="DB597" s="7"/>
      <c r="DC597" s="7"/>
      <c r="DD597" s="7"/>
      <c r="DE597" s="7"/>
      <c r="DF597" s="7"/>
      <c r="DG597" s="7"/>
      <c r="DH597" s="7"/>
      <c r="DI597" s="7"/>
      <c r="DJ597" s="7"/>
      <c r="DK597" s="7"/>
      <c r="DL597" s="7"/>
      <c r="DM597" s="7"/>
      <c r="DN597" s="7"/>
      <c r="DO597" s="7"/>
      <c r="DP597" s="7"/>
      <c r="DQ597" s="7"/>
      <c r="DR597" s="7"/>
      <c r="DS597" s="7"/>
      <c r="DT597" s="7"/>
      <c r="DU597" s="7"/>
      <c r="DV597" s="7"/>
      <c r="DW597" s="7"/>
      <c r="DX597" s="7"/>
      <c r="DY597" s="7"/>
      <c r="DZ597" s="7"/>
      <c r="EA597" s="7"/>
    </row>
    <row r="598" spans="3:131" s="8" customFormat="1">
      <c r="C598" s="30"/>
      <c r="D598" s="3"/>
      <c r="E598" s="3"/>
      <c r="F598" s="3"/>
      <c r="G598" s="3"/>
      <c r="H598" s="3"/>
      <c r="I598" s="3"/>
      <c r="J598" s="3"/>
      <c r="K598" s="3"/>
      <c r="L598" s="3"/>
      <c r="M598" s="3"/>
      <c r="N598" s="3"/>
      <c r="O598" s="3"/>
      <c r="P598" s="3"/>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7"/>
      <c r="CW598" s="7"/>
      <c r="CX598" s="7"/>
      <c r="CY598" s="7"/>
      <c r="CZ598" s="7"/>
      <c r="DA598" s="7"/>
      <c r="DB598" s="7"/>
      <c r="DC598" s="7"/>
      <c r="DD598" s="7"/>
      <c r="DE598" s="7"/>
      <c r="DF598" s="7"/>
      <c r="DG598" s="7"/>
      <c r="DH598" s="7"/>
      <c r="DI598" s="7"/>
      <c r="DJ598" s="7"/>
      <c r="DK598" s="7"/>
      <c r="DL598" s="7"/>
      <c r="DM598" s="7"/>
      <c r="DN598" s="7"/>
      <c r="DO598" s="7"/>
      <c r="DP598" s="7"/>
      <c r="DQ598" s="7"/>
      <c r="DR598" s="7"/>
      <c r="DS598" s="7"/>
      <c r="DT598" s="7"/>
      <c r="DU598" s="7"/>
      <c r="DV598" s="7"/>
      <c r="DW598" s="7"/>
      <c r="DX598" s="7"/>
      <c r="DY598" s="7"/>
      <c r="DZ598" s="7"/>
      <c r="EA598" s="7"/>
    </row>
    <row r="599" spans="3:131" s="8" customFormat="1">
      <c r="C599" s="30"/>
      <c r="D599" s="3"/>
      <c r="E599" s="3"/>
      <c r="F599" s="3"/>
      <c r="G599" s="3"/>
      <c r="H599" s="3"/>
      <c r="I599" s="3"/>
      <c r="J599" s="3"/>
      <c r="K599" s="3"/>
      <c r="L599" s="3"/>
      <c r="M599" s="3"/>
      <c r="N599" s="3"/>
      <c r="O599" s="3"/>
      <c r="P599" s="3"/>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7"/>
      <c r="CW599" s="7"/>
      <c r="CX599" s="7"/>
      <c r="CY599" s="7"/>
      <c r="CZ599" s="7"/>
      <c r="DA599" s="7"/>
      <c r="DB599" s="7"/>
      <c r="DC599" s="7"/>
      <c r="DD599" s="7"/>
      <c r="DE599" s="7"/>
      <c r="DF599" s="7"/>
      <c r="DG599" s="7"/>
      <c r="DH599" s="7"/>
      <c r="DI599" s="7"/>
      <c r="DJ599" s="7"/>
      <c r="DK599" s="7"/>
      <c r="DL599" s="7"/>
      <c r="DM599" s="7"/>
      <c r="DN599" s="7"/>
      <c r="DO599" s="7"/>
      <c r="DP599" s="7"/>
      <c r="DQ599" s="7"/>
      <c r="DR599" s="7"/>
      <c r="DS599" s="7"/>
      <c r="DT599" s="7"/>
      <c r="DU599" s="7"/>
      <c r="DV599" s="7"/>
      <c r="DW599" s="7"/>
      <c r="DX599" s="7"/>
      <c r="DY599" s="7"/>
      <c r="DZ599" s="7"/>
      <c r="EA599" s="7"/>
    </row>
    <row r="600" spans="3:131" s="8" customFormat="1">
      <c r="C600" s="30"/>
      <c r="D600" s="3"/>
      <c r="E600" s="3"/>
      <c r="F600" s="3"/>
      <c r="G600" s="3"/>
      <c r="H600" s="3"/>
      <c r="I600" s="3"/>
      <c r="J600" s="3"/>
      <c r="K600" s="3"/>
      <c r="L600" s="3"/>
      <c r="M600" s="3"/>
      <c r="N600" s="3"/>
      <c r="O600" s="3"/>
      <c r="P600" s="3"/>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7"/>
      <c r="CW600" s="7"/>
      <c r="CX600" s="7"/>
      <c r="CY600" s="7"/>
      <c r="CZ600" s="7"/>
      <c r="DA600" s="7"/>
      <c r="DB600" s="7"/>
      <c r="DC600" s="7"/>
      <c r="DD600" s="7"/>
      <c r="DE600" s="7"/>
      <c r="DF600" s="7"/>
      <c r="DG600" s="7"/>
      <c r="DH600" s="7"/>
      <c r="DI600" s="7"/>
      <c r="DJ600" s="7"/>
      <c r="DK600" s="7"/>
      <c r="DL600" s="7"/>
      <c r="DM600" s="7"/>
      <c r="DN600" s="7"/>
      <c r="DO600" s="7"/>
      <c r="DP600" s="7"/>
      <c r="DQ600" s="7"/>
      <c r="DR600" s="7"/>
      <c r="DS600" s="7"/>
      <c r="DT600" s="7"/>
      <c r="DU600" s="7"/>
      <c r="DV600" s="7"/>
      <c r="DW600" s="7"/>
      <c r="DX600" s="7"/>
      <c r="DY600" s="7"/>
      <c r="DZ600" s="7"/>
      <c r="EA600" s="7"/>
    </row>
    <row r="601" spans="3:131" s="8" customFormat="1">
      <c r="C601" s="30"/>
      <c r="D601" s="3"/>
      <c r="E601" s="3"/>
      <c r="F601" s="3"/>
      <c r="G601" s="3"/>
      <c r="H601" s="3"/>
      <c r="I601" s="3"/>
      <c r="J601" s="3"/>
      <c r="K601" s="3"/>
      <c r="L601" s="3"/>
      <c r="M601" s="3"/>
      <c r="N601" s="3"/>
      <c r="O601" s="3"/>
      <c r="P601" s="3"/>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row>
    <row r="602" spans="3:131" s="8" customFormat="1">
      <c r="C602" s="30"/>
      <c r="D602" s="3"/>
      <c r="E602" s="3"/>
      <c r="F602" s="3"/>
      <c r="G602" s="3"/>
      <c r="H602" s="3"/>
      <c r="I602" s="3"/>
      <c r="J602" s="3"/>
      <c r="K602" s="3"/>
      <c r="L602" s="3"/>
      <c r="M602" s="3"/>
      <c r="N602" s="3"/>
      <c r="O602" s="3"/>
      <c r="P602" s="3"/>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row>
    <row r="603" spans="3:131" s="8" customFormat="1">
      <c r="C603" s="30"/>
      <c r="D603" s="3"/>
      <c r="E603" s="3"/>
      <c r="F603" s="3"/>
      <c r="G603" s="3"/>
      <c r="H603" s="3"/>
      <c r="I603" s="3"/>
      <c r="J603" s="3"/>
      <c r="K603" s="3"/>
      <c r="L603" s="3"/>
      <c r="M603" s="3"/>
      <c r="N603" s="3"/>
      <c r="O603" s="3"/>
      <c r="P603" s="3"/>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row>
    <row r="604" spans="3:131" s="8" customFormat="1">
      <c r="C604" s="30"/>
      <c r="D604" s="3"/>
      <c r="E604" s="3"/>
      <c r="F604" s="3"/>
      <c r="G604" s="3"/>
      <c r="H604" s="3"/>
      <c r="I604" s="3"/>
      <c r="J604" s="3"/>
      <c r="K604" s="3"/>
      <c r="L604" s="3"/>
      <c r="M604" s="3"/>
      <c r="N604" s="3"/>
      <c r="O604" s="3"/>
      <c r="P604" s="3"/>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row>
    <row r="605" spans="3:131" s="8" customFormat="1">
      <c r="C605" s="30"/>
      <c r="D605" s="3"/>
      <c r="E605" s="3"/>
      <c r="F605" s="3"/>
      <c r="G605" s="3"/>
      <c r="H605" s="3"/>
      <c r="I605" s="3"/>
      <c r="J605" s="3"/>
      <c r="K605" s="3"/>
      <c r="L605" s="3"/>
      <c r="M605" s="3"/>
      <c r="N605" s="3"/>
      <c r="O605" s="3"/>
      <c r="P605" s="3"/>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row>
    <row r="606" spans="3:131" s="8" customFormat="1">
      <c r="C606" s="30"/>
      <c r="D606" s="3"/>
      <c r="E606" s="3"/>
      <c r="F606" s="3"/>
      <c r="G606" s="3"/>
      <c r="H606" s="3"/>
      <c r="I606" s="3"/>
      <c r="J606" s="3"/>
      <c r="K606" s="3"/>
      <c r="L606" s="3"/>
      <c r="M606" s="3"/>
      <c r="N606" s="3"/>
      <c r="O606" s="3"/>
      <c r="P606" s="3"/>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row>
    <row r="607" spans="3:131" s="8" customFormat="1">
      <c r="C607" s="30"/>
      <c r="D607" s="3"/>
      <c r="E607" s="3"/>
      <c r="F607" s="3"/>
      <c r="G607" s="3"/>
      <c r="H607" s="3"/>
      <c r="I607" s="3"/>
      <c r="J607" s="3"/>
      <c r="K607" s="3"/>
      <c r="L607" s="3"/>
      <c r="M607" s="3"/>
      <c r="N607" s="3"/>
      <c r="O607" s="3"/>
      <c r="P607" s="3"/>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row>
    <row r="608" spans="3:131" s="8" customFormat="1">
      <c r="C608" s="30"/>
      <c r="D608" s="3"/>
      <c r="E608" s="3"/>
      <c r="F608" s="3"/>
      <c r="G608" s="3"/>
      <c r="H608" s="3"/>
      <c r="I608" s="3"/>
      <c r="J608" s="3"/>
      <c r="K608" s="3"/>
      <c r="L608" s="3"/>
      <c r="M608" s="3"/>
      <c r="N608" s="3"/>
      <c r="O608" s="3"/>
      <c r="P608" s="3"/>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row>
    <row r="609" spans="3:131" s="8" customFormat="1">
      <c r="C609" s="30"/>
      <c r="D609" s="3"/>
      <c r="E609" s="3"/>
      <c r="F609" s="3"/>
      <c r="G609" s="3"/>
      <c r="H609" s="3"/>
      <c r="I609" s="3"/>
      <c r="J609" s="3"/>
      <c r="K609" s="3"/>
      <c r="L609" s="3"/>
      <c r="M609" s="3"/>
      <c r="N609" s="3"/>
      <c r="O609" s="3"/>
      <c r="P609" s="3"/>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row>
    <row r="610" spans="3:131" s="8" customFormat="1">
      <c r="C610" s="30"/>
      <c r="D610" s="3"/>
      <c r="E610" s="3"/>
      <c r="F610" s="3"/>
      <c r="G610" s="3"/>
      <c r="H610" s="3"/>
      <c r="I610" s="3"/>
      <c r="J610" s="3"/>
      <c r="K610" s="3"/>
      <c r="L610" s="3"/>
      <c r="M610" s="3"/>
      <c r="N610" s="3"/>
      <c r="O610" s="3"/>
      <c r="P610" s="3"/>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row>
    <row r="611" spans="3:131" s="8" customFormat="1">
      <c r="C611" s="30"/>
      <c r="D611" s="3"/>
      <c r="E611" s="3"/>
      <c r="F611" s="3"/>
      <c r="G611" s="3"/>
      <c r="H611" s="3"/>
      <c r="I611" s="3"/>
      <c r="J611" s="3"/>
      <c r="K611" s="3"/>
      <c r="L611" s="3"/>
      <c r="M611" s="3"/>
      <c r="N611" s="3"/>
      <c r="O611" s="3"/>
      <c r="P611" s="3"/>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row>
    <row r="612" spans="3:131" s="8" customFormat="1">
      <c r="C612" s="30"/>
      <c r="D612" s="3"/>
      <c r="E612" s="3"/>
      <c r="F612" s="3"/>
      <c r="G612" s="3"/>
      <c r="H612" s="3"/>
      <c r="I612" s="3"/>
      <c r="J612" s="3"/>
      <c r="K612" s="3"/>
      <c r="L612" s="3"/>
      <c r="M612" s="3"/>
      <c r="N612" s="3"/>
      <c r="O612" s="3"/>
      <c r="P612" s="3"/>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row>
    <row r="613" spans="3:131" s="8" customFormat="1">
      <c r="C613" s="30"/>
      <c r="D613" s="3"/>
      <c r="E613" s="3"/>
      <c r="F613" s="3"/>
      <c r="G613" s="3"/>
      <c r="H613" s="3"/>
      <c r="I613" s="3"/>
      <c r="J613" s="3"/>
      <c r="K613" s="3"/>
      <c r="L613" s="3"/>
      <c r="M613" s="3"/>
      <c r="N613" s="3"/>
      <c r="O613" s="3"/>
      <c r="P613" s="3"/>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row>
    <row r="614" spans="3:131" s="8" customFormat="1">
      <c r="C614" s="30"/>
      <c r="D614" s="3"/>
      <c r="E614" s="3"/>
      <c r="F614" s="3"/>
      <c r="G614" s="3"/>
      <c r="H614" s="3"/>
      <c r="I614" s="3"/>
      <c r="J614" s="3"/>
      <c r="K614" s="3"/>
      <c r="L614" s="3"/>
      <c r="M614" s="3"/>
      <c r="N614" s="3"/>
      <c r="O614" s="3"/>
      <c r="P614" s="3"/>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row>
    <row r="615" spans="3:131" s="8" customFormat="1">
      <c r="C615" s="30"/>
      <c r="D615" s="3"/>
      <c r="E615" s="3"/>
      <c r="F615" s="3"/>
      <c r="G615" s="3"/>
      <c r="H615" s="3"/>
      <c r="I615" s="3"/>
      <c r="J615" s="3"/>
      <c r="K615" s="3"/>
      <c r="L615" s="3"/>
      <c r="M615" s="3"/>
      <c r="N615" s="3"/>
      <c r="O615" s="3"/>
      <c r="P615" s="3"/>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row>
    <row r="616" spans="3:131" s="8" customFormat="1">
      <c r="C616" s="30"/>
      <c r="D616" s="3"/>
      <c r="E616" s="3"/>
      <c r="F616" s="3"/>
      <c r="G616" s="3"/>
      <c r="H616" s="3"/>
      <c r="I616" s="3"/>
      <c r="J616" s="3"/>
      <c r="K616" s="3"/>
      <c r="L616" s="3"/>
      <c r="M616" s="3"/>
      <c r="N616" s="3"/>
      <c r="O616" s="3"/>
      <c r="P616" s="3"/>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row>
    <row r="617" spans="3:131" s="8" customFormat="1">
      <c r="C617" s="30"/>
      <c r="D617" s="3"/>
      <c r="E617" s="3"/>
      <c r="F617" s="3"/>
      <c r="G617" s="3"/>
      <c r="H617" s="3"/>
      <c r="I617" s="3"/>
      <c r="J617" s="3"/>
      <c r="K617" s="3"/>
      <c r="L617" s="3"/>
      <c r="M617" s="3"/>
      <c r="N617" s="3"/>
      <c r="O617" s="3"/>
      <c r="P617" s="3"/>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row>
    <row r="618" spans="3:131" s="8" customFormat="1">
      <c r="C618" s="30"/>
      <c r="D618" s="3"/>
      <c r="E618" s="3"/>
      <c r="F618" s="3"/>
      <c r="G618" s="3"/>
      <c r="H618" s="3"/>
      <c r="I618" s="3"/>
      <c r="J618" s="3"/>
      <c r="K618" s="3"/>
      <c r="L618" s="3"/>
      <c r="M618" s="3"/>
      <c r="N618" s="3"/>
      <c r="O618" s="3"/>
      <c r="P618" s="3"/>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row>
    <row r="619" spans="3:131" s="8" customFormat="1">
      <c r="C619" s="30"/>
      <c r="D619" s="3"/>
      <c r="E619" s="3"/>
      <c r="F619" s="3"/>
      <c r="G619" s="3"/>
      <c r="H619" s="3"/>
      <c r="I619" s="3"/>
      <c r="J619" s="3"/>
      <c r="K619" s="3"/>
      <c r="L619" s="3"/>
      <c r="M619" s="3"/>
      <c r="N619" s="3"/>
      <c r="O619" s="3"/>
      <c r="P619" s="3"/>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7"/>
      <c r="CV619" s="7"/>
      <c r="CW619" s="7"/>
      <c r="CX619" s="7"/>
      <c r="CY619" s="7"/>
      <c r="CZ619" s="7"/>
      <c r="DA619" s="7"/>
      <c r="DB619" s="7"/>
      <c r="DC619" s="7"/>
      <c r="DD619" s="7"/>
      <c r="DE619" s="7"/>
      <c r="DF619" s="7"/>
      <c r="DG619" s="7"/>
      <c r="DH619" s="7"/>
      <c r="DI619" s="7"/>
      <c r="DJ619" s="7"/>
      <c r="DK619" s="7"/>
      <c r="DL619" s="7"/>
      <c r="DM619" s="7"/>
      <c r="DN619" s="7"/>
      <c r="DO619" s="7"/>
      <c r="DP619" s="7"/>
      <c r="DQ619" s="7"/>
      <c r="DR619" s="7"/>
      <c r="DS619" s="7"/>
      <c r="DT619" s="7"/>
      <c r="DU619" s="7"/>
      <c r="DV619" s="7"/>
      <c r="DW619" s="7"/>
      <c r="DX619" s="7"/>
      <c r="DY619" s="7"/>
      <c r="DZ619" s="7"/>
      <c r="EA619" s="7"/>
    </row>
    <row r="620" spans="3:131" s="8" customFormat="1">
      <c r="C620" s="30"/>
      <c r="D620" s="3"/>
      <c r="E620" s="3"/>
      <c r="F620" s="3"/>
      <c r="G620" s="3"/>
      <c r="H620" s="3"/>
      <c r="I620" s="3"/>
      <c r="J620" s="3"/>
      <c r="K620" s="3"/>
      <c r="L620" s="3"/>
      <c r="M620" s="3"/>
      <c r="N620" s="3"/>
      <c r="O620" s="3"/>
      <c r="P620" s="3"/>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row>
    <row r="621" spans="3:131" s="8" customFormat="1">
      <c r="C621" s="30"/>
      <c r="D621" s="3"/>
      <c r="E621" s="3"/>
      <c r="F621" s="3"/>
      <c r="G621" s="3"/>
      <c r="H621" s="3"/>
      <c r="I621" s="3"/>
      <c r="J621" s="3"/>
      <c r="K621" s="3"/>
      <c r="L621" s="3"/>
      <c r="M621" s="3"/>
      <c r="N621" s="3"/>
      <c r="O621" s="3"/>
      <c r="P621" s="3"/>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row>
    <row r="622" spans="3:131" s="8" customFormat="1">
      <c r="C622" s="30"/>
      <c r="D622" s="3"/>
      <c r="E622" s="3"/>
      <c r="F622" s="3"/>
      <c r="G622" s="3"/>
      <c r="H622" s="3"/>
      <c r="I622" s="3"/>
      <c r="J622" s="3"/>
      <c r="K622" s="3"/>
      <c r="L622" s="3"/>
      <c r="M622" s="3"/>
      <c r="N622" s="3"/>
      <c r="O622" s="3"/>
      <c r="P622" s="3"/>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row>
    <row r="623" spans="3:131" s="8" customFormat="1">
      <c r="C623" s="30"/>
      <c r="D623" s="3"/>
      <c r="E623" s="3"/>
      <c r="F623" s="3"/>
      <c r="G623" s="3"/>
      <c r="H623" s="3"/>
      <c r="I623" s="3"/>
      <c r="J623" s="3"/>
      <c r="K623" s="3"/>
      <c r="L623" s="3"/>
      <c r="M623" s="3"/>
      <c r="N623" s="3"/>
      <c r="O623" s="3"/>
      <c r="P623" s="3"/>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row>
    <row r="624" spans="3:131" s="8" customFormat="1">
      <c r="C624" s="30"/>
      <c r="D624" s="3"/>
      <c r="E624" s="3"/>
      <c r="F624" s="3"/>
      <c r="G624" s="3"/>
      <c r="H624" s="3"/>
      <c r="I624" s="3"/>
      <c r="J624" s="3"/>
      <c r="K624" s="3"/>
      <c r="L624" s="3"/>
      <c r="M624" s="3"/>
      <c r="N624" s="3"/>
      <c r="O624" s="3"/>
      <c r="P624" s="3"/>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row>
    <row r="625" spans="3:131" s="8" customFormat="1">
      <c r="C625" s="30"/>
      <c r="D625" s="3"/>
      <c r="E625" s="3"/>
      <c r="F625" s="3"/>
      <c r="G625" s="3"/>
      <c r="H625" s="3"/>
      <c r="I625" s="3"/>
      <c r="J625" s="3"/>
      <c r="K625" s="3"/>
      <c r="L625" s="3"/>
      <c r="M625" s="3"/>
      <c r="N625" s="3"/>
      <c r="O625" s="3"/>
      <c r="P625" s="3"/>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row>
    <row r="626" spans="3:131" s="8" customFormat="1">
      <c r="C626" s="30"/>
      <c r="D626" s="3"/>
      <c r="E626" s="3"/>
      <c r="F626" s="3"/>
      <c r="G626" s="3"/>
      <c r="H626" s="3"/>
      <c r="I626" s="3"/>
      <c r="J626" s="3"/>
      <c r="K626" s="3"/>
      <c r="L626" s="3"/>
      <c r="M626" s="3"/>
      <c r="N626" s="3"/>
      <c r="O626" s="3"/>
      <c r="P626" s="3"/>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row>
    <row r="627" spans="3:131" s="8" customFormat="1">
      <c r="C627" s="30"/>
      <c r="D627" s="3"/>
      <c r="E627" s="3"/>
      <c r="F627" s="3"/>
      <c r="G627" s="3"/>
      <c r="H627" s="3"/>
      <c r="I627" s="3"/>
      <c r="J627" s="3"/>
      <c r="K627" s="3"/>
      <c r="L627" s="3"/>
      <c r="M627" s="3"/>
      <c r="N627" s="3"/>
      <c r="O627" s="3"/>
      <c r="P627" s="3"/>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row>
    <row r="628" spans="3:131" s="8" customFormat="1">
      <c r="C628" s="30"/>
      <c r="D628" s="3"/>
      <c r="E628" s="3"/>
      <c r="F628" s="3"/>
      <c r="G628" s="3"/>
      <c r="H628" s="3"/>
      <c r="I628" s="3"/>
      <c r="J628" s="3"/>
      <c r="K628" s="3"/>
      <c r="L628" s="3"/>
      <c r="M628" s="3"/>
      <c r="N628" s="3"/>
      <c r="O628" s="3"/>
      <c r="P628" s="3"/>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row>
    <row r="629" spans="3:131" s="8" customFormat="1">
      <c r="C629" s="30"/>
      <c r="D629" s="3"/>
      <c r="E629" s="3"/>
      <c r="F629" s="3"/>
      <c r="G629" s="3"/>
      <c r="H629" s="3"/>
      <c r="I629" s="3"/>
      <c r="J629" s="3"/>
      <c r="K629" s="3"/>
      <c r="L629" s="3"/>
      <c r="M629" s="3"/>
      <c r="N629" s="3"/>
      <c r="O629" s="3"/>
      <c r="P629" s="3"/>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row>
    <row r="630" spans="3:131" s="8" customFormat="1">
      <c r="C630" s="30"/>
      <c r="D630" s="3"/>
      <c r="E630" s="3"/>
      <c r="F630" s="3"/>
      <c r="G630" s="3"/>
      <c r="H630" s="3"/>
      <c r="I630" s="3"/>
      <c r="J630" s="3"/>
      <c r="K630" s="3"/>
      <c r="L630" s="3"/>
      <c r="M630" s="3"/>
      <c r="N630" s="3"/>
      <c r="O630" s="3"/>
      <c r="P630" s="3"/>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row>
    <row r="631" spans="3:131" s="8" customFormat="1">
      <c r="C631" s="30"/>
      <c r="D631" s="3"/>
      <c r="E631" s="3"/>
      <c r="F631" s="3"/>
      <c r="G631" s="3"/>
      <c r="H631" s="3"/>
      <c r="I631" s="3"/>
      <c r="J631" s="3"/>
      <c r="K631" s="3"/>
      <c r="L631" s="3"/>
      <c r="M631" s="3"/>
      <c r="N631" s="3"/>
      <c r="O631" s="3"/>
      <c r="P631" s="3"/>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row>
    <row r="632" spans="3:131" s="8" customFormat="1">
      <c r="C632" s="30"/>
      <c r="D632" s="3"/>
      <c r="E632" s="3"/>
      <c r="F632" s="3"/>
      <c r="G632" s="3"/>
      <c r="H632" s="3"/>
      <c r="I632" s="3"/>
      <c r="J632" s="3"/>
      <c r="K632" s="3"/>
      <c r="L632" s="3"/>
      <c r="M632" s="3"/>
      <c r="N632" s="3"/>
      <c r="O632" s="3"/>
      <c r="P632" s="3"/>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row>
    <row r="633" spans="3:131" s="8" customFormat="1">
      <c r="C633" s="30"/>
      <c r="D633" s="3"/>
      <c r="E633" s="3"/>
      <c r="F633" s="3"/>
      <c r="G633" s="3"/>
      <c r="H633" s="3"/>
      <c r="I633" s="3"/>
      <c r="J633" s="3"/>
      <c r="K633" s="3"/>
      <c r="L633" s="3"/>
      <c r="M633" s="3"/>
      <c r="N633" s="3"/>
      <c r="O633" s="3"/>
      <c r="P633" s="3"/>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row>
    <row r="634" spans="3:131" s="8" customFormat="1">
      <c r="C634" s="30"/>
      <c r="D634" s="3"/>
      <c r="E634" s="3"/>
      <c r="F634" s="3"/>
      <c r="G634" s="3"/>
      <c r="H634" s="3"/>
      <c r="I634" s="3"/>
      <c r="J634" s="3"/>
      <c r="K634" s="3"/>
      <c r="L634" s="3"/>
      <c r="M634" s="3"/>
      <c r="N634" s="3"/>
      <c r="O634" s="3"/>
      <c r="P634" s="3"/>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row>
    <row r="635" spans="3:131" s="8" customFormat="1">
      <c r="C635" s="30"/>
      <c r="D635" s="3"/>
      <c r="E635" s="3"/>
      <c r="F635" s="3"/>
      <c r="G635" s="3"/>
      <c r="H635" s="3"/>
      <c r="I635" s="3"/>
      <c r="J635" s="3"/>
      <c r="K635" s="3"/>
      <c r="L635" s="3"/>
      <c r="M635" s="3"/>
      <c r="N635" s="3"/>
      <c r="O635" s="3"/>
      <c r="P635" s="3"/>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row>
    <row r="636" spans="3:131" s="8" customFormat="1">
      <c r="C636" s="30"/>
      <c r="D636" s="3"/>
      <c r="E636" s="3"/>
      <c r="F636" s="3"/>
      <c r="G636" s="3"/>
      <c r="H636" s="3"/>
      <c r="I636" s="3"/>
      <c r="J636" s="3"/>
      <c r="K636" s="3"/>
      <c r="L636" s="3"/>
      <c r="M636" s="3"/>
      <c r="N636" s="3"/>
      <c r="O636" s="3"/>
      <c r="P636" s="3"/>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row>
    <row r="637" spans="3:131" s="8" customFormat="1">
      <c r="C637" s="30"/>
      <c r="D637" s="3"/>
      <c r="E637" s="3"/>
      <c r="F637" s="3"/>
      <c r="G637" s="3"/>
      <c r="H637" s="3"/>
      <c r="I637" s="3"/>
      <c r="J637" s="3"/>
      <c r="K637" s="3"/>
      <c r="L637" s="3"/>
      <c r="M637" s="3"/>
      <c r="N637" s="3"/>
      <c r="O637" s="3"/>
      <c r="P637" s="3"/>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row>
    <row r="638" spans="3:131" s="8" customFormat="1">
      <c r="C638" s="30"/>
      <c r="D638" s="3"/>
      <c r="E638" s="3"/>
      <c r="F638" s="3"/>
      <c r="G638" s="3"/>
      <c r="H638" s="3"/>
      <c r="I638" s="3"/>
      <c r="J638" s="3"/>
      <c r="K638" s="3"/>
      <c r="L638" s="3"/>
      <c r="M638" s="3"/>
      <c r="N638" s="3"/>
      <c r="O638" s="3"/>
      <c r="P638" s="3"/>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row>
    <row r="639" spans="3:131" s="8" customFormat="1">
      <c r="C639" s="30"/>
      <c r="D639" s="3"/>
      <c r="E639" s="3"/>
      <c r="F639" s="3"/>
      <c r="G639" s="3"/>
      <c r="H639" s="3"/>
      <c r="I639" s="3"/>
      <c r="J639" s="3"/>
      <c r="K639" s="3"/>
      <c r="L639" s="3"/>
      <c r="M639" s="3"/>
      <c r="N639" s="3"/>
      <c r="O639" s="3"/>
      <c r="P639" s="3"/>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row>
    <row r="640" spans="3:131" s="8" customFormat="1">
      <c r="C640" s="30"/>
      <c r="D640" s="3"/>
      <c r="E640" s="3"/>
      <c r="F640" s="3"/>
      <c r="G640" s="3"/>
      <c r="H640" s="3"/>
      <c r="I640" s="3"/>
      <c r="J640" s="3"/>
      <c r="K640" s="3"/>
      <c r="L640" s="3"/>
      <c r="M640" s="3"/>
      <c r="N640" s="3"/>
      <c r="O640" s="3"/>
      <c r="P640" s="3"/>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row>
    <row r="641" spans="3:131" s="8" customFormat="1">
      <c r="C641" s="30"/>
      <c r="D641" s="3"/>
      <c r="E641" s="3"/>
      <c r="F641" s="3"/>
      <c r="G641" s="3"/>
      <c r="H641" s="3"/>
      <c r="I641" s="3"/>
      <c r="J641" s="3"/>
      <c r="K641" s="3"/>
      <c r="L641" s="3"/>
      <c r="M641" s="3"/>
      <c r="N641" s="3"/>
      <c r="O641" s="3"/>
      <c r="P641" s="3"/>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row>
    <row r="642" spans="3:131" s="8" customFormat="1">
      <c r="C642" s="30"/>
      <c r="D642" s="3"/>
      <c r="E642" s="3"/>
      <c r="F642" s="3"/>
      <c r="G642" s="3"/>
      <c r="H642" s="3"/>
      <c r="I642" s="3"/>
      <c r="J642" s="3"/>
      <c r="K642" s="3"/>
      <c r="L642" s="3"/>
      <c r="M642" s="3"/>
      <c r="N642" s="3"/>
      <c r="O642" s="3"/>
      <c r="P642" s="3"/>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row>
    <row r="643" spans="3:131" s="8" customFormat="1">
      <c r="C643" s="30"/>
      <c r="D643" s="3"/>
      <c r="E643" s="3"/>
      <c r="F643" s="3"/>
      <c r="G643" s="3"/>
      <c r="H643" s="3"/>
      <c r="I643" s="3"/>
      <c r="J643" s="3"/>
      <c r="K643" s="3"/>
      <c r="L643" s="3"/>
      <c r="M643" s="3"/>
      <c r="N643" s="3"/>
      <c r="O643" s="3"/>
      <c r="P643" s="3"/>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row>
    <row r="644" spans="3:131" s="8" customFormat="1">
      <c r="C644" s="30"/>
      <c r="D644" s="3"/>
      <c r="E644" s="3"/>
      <c r="F644" s="3"/>
      <c r="G644" s="3"/>
      <c r="H644" s="3"/>
      <c r="I644" s="3"/>
      <c r="J644" s="3"/>
      <c r="K644" s="3"/>
      <c r="L644" s="3"/>
      <c r="M644" s="3"/>
      <c r="N644" s="3"/>
      <c r="O644" s="3"/>
      <c r="P644" s="3"/>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row>
    <row r="645" spans="3:131" s="8" customFormat="1">
      <c r="C645" s="30"/>
      <c r="D645" s="3"/>
      <c r="E645" s="3"/>
      <c r="F645" s="3"/>
      <c r="G645" s="3"/>
      <c r="H645" s="3"/>
      <c r="I645" s="3"/>
      <c r="J645" s="3"/>
      <c r="K645" s="3"/>
      <c r="L645" s="3"/>
      <c r="M645" s="3"/>
      <c r="N645" s="3"/>
      <c r="O645" s="3"/>
      <c r="P645" s="3"/>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row>
    <row r="646" spans="3:131" s="8" customFormat="1">
      <c r="C646" s="30"/>
      <c r="D646" s="3"/>
      <c r="E646" s="3"/>
      <c r="F646" s="3"/>
      <c r="G646" s="3"/>
      <c r="H646" s="3"/>
      <c r="I646" s="3"/>
      <c r="J646" s="3"/>
      <c r="K646" s="3"/>
      <c r="L646" s="3"/>
      <c r="M646" s="3"/>
      <c r="N646" s="3"/>
      <c r="O646" s="3"/>
      <c r="P646" s="3"/>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row>
    <row r="647" spans="3:131" s="8" customFormat="1">
      <c r="C647" s="30"/>
      <c r="D647" s="3"/>
      <c r="E647" s="3"/>
      <c r="F647" s="3"/>
      <c r="G647" s="3"/>
      <c r="H647" s="3"/>
      <c r="I647" s="3"/>
      <c r="J647" s="3"/>
      <c r="K647" s="3"/>
      <c r="L647" s="3"/>
      <c r="M647" s="3"/>
      <c r="N647" s="3"/>
      <c r="O647" s="3"/>
      <c r="P647" s="3"/>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row>
    <row r="648" spans="3:131" s="8" customFormat="1">
      <c r="C648" s="30"/>
      <c r="D648" s="3"/>
      <c r="E648" s="3"/>
      <c r="F648" s="3"/>
      <c r="G648" s="3"/>
      <c r="H648" s="3"/>
      <c r="I648" s="3"/>
      <c r="J648" s="3"/>
      <c r="K648" s="3"/>
      <c r="L648" s="3"/>
      <c r="M648" s="3"/>
      <c r="N648" s="3"/>
      <c r="O648" s="3"/>
      <c r="P648" s="3"/>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row>
    <row r="649" spans="3:131" s="8" customFormat="1">
      <c r="C649" s="30"/>
      <c r="D649" s="3"/>
      <c r="E649" s="3"/>
      <c r="F649" s="3"/>
      <c r="G649" s="3"/>
      <c r="H649" s="3"/>
      <c r="I649" s="3"/>
      <c r="J649" s="3"/>
      <c r="K649" s="3"/>
      <c r="L649" s="3"/>
      <c r="M649" s="3"/>
      <c r="N649" s="3"/>
      <c r="O649" s="3"/>
      <c r="P649" s="3"/>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row>
    <row r="650" spans="3:131" s="8" customFormat="1">
      <c r="C650" s="30"/>
      <c r="D650" s="3"/>
      <c r="E650" s="3"/>
      <c r="F650" s="3"/>
      <c r="G650" s="3"/>
      <c r="H650" s="3"/>
      <c r="I650" s="3"/>
      <c r="J650" s="3"/>
      <c r="K650" s="3"/>
      <c r="L650" s="3"/>
      <c r="M650" s="3"/>
      <c r="N650" s="3"/>
      <c r="O650" s="3"/>
      <c r="P650" s="3"/>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row>
    <row r="651" spans="3:131" s="8" customFormat="1">
      <c r="C651" s="30"/>
      <c r="D651" s="3"/>
      <c r="E651" s="3"/>
      <c r="F651" s="3"/>
      <c r="G651" s="3"/>
      <c r="H651" s="3"/>
      <c r="I651" s="3"/>
      <c r="J651" s="3"/>
      <c r="K651" s="3"/>
      <c r="L651" s="3"/>
      <c r="M651" s="3"/>
      <c r="N651" s="3"/>
      <c r="O651" s="3"/>
      <c r="P651" s="3"/>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row>
    <row r="652" spans="3:131" s="8" customFormat="1">
      <c r="C652" s="30"/>
      <c r="D652" s="3"/>
      <c r="E652" s="3"/>
      <c r="F652" s="3"/>
      <c r="G652" s="3"/>
      <c r="H652" s="3"/>
      <c r="I652" s="3"/>
      <c r="J652" s="3"/>
      <c r="K652" s="3"/>
      <c r="L652" s="3"/>
      <c r="M652" s="3"/>
      <c r="N652" s="3"/>
      <c r="O652" s="3"/>
      <c r="P652" s="3"/>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row>
    <row r="653" spans="3:131" s="8" customFormat="1">
      <c r="C653" s="30"/>
      <c r="D653" s="3"/>
      <c r="E653" s="3"/>
      <c r="F653" s="3"/>
      <c r="G653" s="3"/>
      <c r="H653" s="3"/>
      <c r="I653" s="3"/>
      <c r="J653" s="3"/>
      <c r="K653" s="3"/>
      <c r="L653" s="3"/>
      <c r="M653" s="3"/>
      <c r="N653" s="3"/>
      <c r="O653" s="3"/>
      <c r="P653" s="3"/>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row>
    <row r="654" spans="3:131" s="8" customFormat="1">
      <c r="C654" s="30"/>
      <c r="D654" s="3"/>
      <c r="E654" s="3"/>
      <c r="F654" s="3"/>
      <c r="G654" s="3"/>
      <c r="H654" s="3"/>
      <c r="I654" s="3"/>
      <c r="J654" s="3"/>
      <c r="K654" s="3"/>
      <c r="L654" s="3"/>
      <c r="M654" s="3"/>
      <c r="N654" s="3"/>
      <c r="O654" s="3"/>
      <c r="P654" s="3"/>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row>
    <row r="655" spans="3:131" s="8" customFormat="1">
      <c r="C655" s="30"/>
      <c r="D655" s="3"/>
      <c r="E655" s="3"/>
      <c r="F655" s="3"/>
      <c r="G655" s="3"/>
      <c r="H655" s="3"/>
      <c r="I655" s="3"/>
      <c r="J655" s="3"/>
      <c r="K655" s="3"/>
      <c r="L655" s="3"/>
      <c r="M655" s="3"/>
      <c r="N655" s="3"/>
      <c r="O655" s="3"/>
      <c r="P655" s="3"/>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row>
    <row r="656" spans="3:131" s="8" customFormat="1">
      <c r="C656" s="30"/>
      <c r="D656" s="3"/>
      <c r="E656" s="3"/>
      <c r="F656" s="3"/>
      <c r="G656" s="3"/>
      <c r="H656" s="3"/>
      <c r="I656" s="3"/>
      <c r="J656" s="3"/>
      <c r="K656" s="3"/>
      <c r="L656" s="3"/>
      <c r="M656" s="3"/>
      <c r="N656" s="3"/>
      <c r="O656" s="3"/>
      <c r="P656" s="3"/>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row>
    <row r="657" spans="3:131" s="8" customFormat="1">
      <c r="C657" s="30"/>
      <c r="D657" s="3"/>
      <c r="E657" s="3"/>
      <c r="F657" s="3"/>
      <c r="G657" s="3"/>
      <c r="H657" s="3"/>
      <c r="I657" s="3"/>
      <c r="J657" s="3"/>
      <c r="K657" s="3"/>
      <c r="L657" s="3"/>
      <c r="M657" s="3"/>
      <c r="N657" s="3"/>
      <c r="O657" s="3"/>
      <c r="P657" s="3"/>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row>
    <row r="658" spans="3:131" s="8" customFormat="1">
      <c r="C658" s="30"/>
      <c r="D658" s="3"/>
      <c r="E658" s="3"/>
      <c r="F658" s="3"/>
      <c r="G658" s="3"/>
      <c r="H658" s="3"/>
      <c r="I658" s="3"/>
      <c r="J658" s="3"/>
      <c r="K658" s="3"/>
      <c r="L658" s="3"/>
      <c r="M658" s="3"/>
      <c r="N658" s="3"/>
      <c r="O658" s="3"/>
      <c r="P658" s="3"/>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row>
    <row r="659" spans="3:131" s="8" customFormat="1">
      <c r="C659" s="30"/>
      <c r="D659" s="3"/>
      <c r="E659" s="3"/>
      <c r="F659" s="3"/>
      <c r="G659" s="3"/>
      <c r="H659" s="3"/>
      <c r="I659" s="3"/>
      <c r="J659" s="3"/>
      <c r="K659" s="3"/>
      <c r="L659" s="3"/>
      <c r="M659" s="3"/>
      <c r="N659" s="3"/>
      <c r="O659" s="3"/>
      <c r="P659" s="3"/>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row>
    <row r="660" spans="3:131" s="8" customFormat="1">
      <c r="C660" s="30"/>
      <c r="D660" s="3"/>
      <c r="E660" s="3"/>
      <c r="F660" s="3"/>
      <c r="G660" s="3"/>
      <c r="H660" s="3"/>
      <c r="I660" s="3"/>
      <c r="J660" s="3"/>
      <c r="K660" s="3"/>
      <c r="L660" s="3"/>
      <c r="M660" s="3"/>
      <c r="N660" s="3"/>
      <c r="O660" s="3"/>
      <c r="P660" s="3"/>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row>
    <row r="661" spans="3:131" s="8" customFormat="1">
      <c r="C661" s="30"/>
      <c r="D661" s="3"/>
      <c r="E661" s="3"/>
      <c r="F661" s="3"/>
      <c r="G661" s="3"/>
      <c r="H661" s="3"/>
      <c r="I661" s="3"/>
      <c r="J661" s="3"/>
      <c r="K661" s="3"/>
      <c r="L661" s="3"/>
      <c r="M661" s="3"/>
      <c r="N661" s="3"/>
      <c r="O661" s="3"/>
      <c r="P661" s="3"/>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row>
    <row r="662" spans="3:131" s="8" customFormat="1">
      <c r="C662" s="30"/>
      <c r="D662" s="3"/>
      <c r="E662" s="3"/>
      <c r="F662" s="3"/>
      <c r="G662" s="3"/>
      <c r="H662" s="3"/>
      <c r="I662" s="3"/>
      <c r="J662" s="3"/>
      <c r="K662" s="3"/>
      <c r="L662" s="3"/>
      <c r="M662" s="3"/>
      <c r="N662" s="3"/>
      <c r="O662" s="3"/>
      <c r="P662" s="3"/>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row>
    <row r="663" spans="3:131" s="8" customFormat="1">
      <c r="C663" s="30"/>
      <c r="D663" s="3"/>
      <c r="E663" s="3"/>
      <c r="F663" s="3"/>
      <c r="G663" s="3"/>
      <c r="H663" s="3"/>
      <c r="I663" s="3"/>
      <c r="J663" s="3"/>
      <c r="K663" s="3"/>
      <c r="L663" s="3"/>
      <c r="M663" s="3"/>
      <c r="N663" s="3"/>
      <c r="O663" s="3"/>
      <c r="P663" s="3"/>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7"/>
      <c r="CW663" s="7"/>
      <c r="CX663" s="7"/>
      <c r="CY663" s="7"/>
      <c r="CZ663" s="7"/>
      <c r="DA663" s="7"/>
      <c r="DB663" s="7"/>
      <c r="DC663" s="7"/>
      <c r="DD663" s="7"/>
      <c r="DE663" s="7"/>
      <c r="DF663" s="7"/>
      <c r="DG663" s="7"/>
      <c r="DH663" s="7"/>
      <c r="DI663" s="7"/>
      <c r="DJ663" s="7"/>
      <c r="DK663" s="7"/>
      <c r="DL663" s="7"/>
      <c r="DM663" s="7"/>
      <c r="DN663" s="7"/>
      <c r="DO663" s="7"/>
      <c r="DP663" s="7"/>
      <c r="DQ663" s="7"/>
      <c r="DR663" s="7"/>
      <c r="DS663" s="7"/>
      <c r="DT663" s="7"/>
      <c r="DU663" s="7"/>
      <c r="DV663" s="7"/>
      <c r="DW663" s="7"/>
      <c r="DX663" s="7"/>
      <c r="DY663" s="7"/>
      <c r="DZ663" s="7"/>
      <c r="EA663" s="7"/>
    </row>
    <row r="664" spans="3:131" s="8" customFormat="1">
      <c r="C664" s="30"/>
      <c r="D664" s="3"/>
      <c r="E664" s="3"/>
      <c r="F664" s="3"/>
      <c r="G664" s="3"/>
      <c r="H664" s="3"/>
      <c r="I664" s="3"/>
      <c r="J664" s="3"/>
      <c r="K664" s="3"/>
      <c r="L664" s="3"/>
      <c r="M664" s="3"/>
      <c r="N664" s="3"/>
      <c r="O664" s="3"/>
      <c r="P664" s="3"/>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7"/>
      <c r="CW664" s="7"/>
      <c r="CX664" s="7"/>
      <c r="CY664" s="7"/>
      <c r="CZ664" s="7"/>
      <c r="DA664" s="7"/>
      <c r="DB664" s="7"/>
      <c r="DC664" s="7"/>
      <c r="DD664" s="7"/>
      <c r="DE664" s="7"/>
      <c r="DF664" s="7"/>
      <c r="DG664" s="7"/>
      <c r="DH664" s="7"/>
      <c r="DI664" s="7"/>
      <c r="DJ664" s="7"/>
      <c r="DK664" s="7"/>
      <c r="DL664" s="7"/>
      <c r="DM664" s="7"/>
      <c r="DN664" s="7"/>
      <c r="DO664" s="7"/>
      <c r="DP664" s="7"/>
      <c r="DQ664" s="7"/>
      <c r="DR664" s="7"/>
      <c r="DS664" s="7"/>
      <c r="DT664" s="7"/>
      <c r="DU664" s="7"/>
      <c r="DV664" s="7"/>
      <c r="DW664" s="7"/>
      <c r="DX664" s="7"/>
      <c r="DY664" s="7"/>
      <c r="DZ664" s="7"/>
      <c r="EA664" s="7"/>
    </row>
    <row r="665" spans="3:131" s="8" customFormat="1">
      <c r="C665" s="30"/>
      <c r="D665" s="3"/>
      <c r="E665" s="3"/>
      <c r="F665" s="3"/>
      <c r="G665" s="3"/>
      <c r="H665" s="3"/>
      <c r="I665" s="3"/>
      <c r="J665" s="3"/>
      <c r="K665" s="3"/>
      <c r="L665" s="3"/>
      <c r="M665" s="3"/>
      <c r="N665" s="3"/>
      <c r="O665" s="3"/>
      <c r="P665" s="3"/>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7"/>
      <c r="CW665" s="7"/>
      <c r="CX665" s="7"/>
      <c r="CY665" s="7"/>
      <c r="CZ665" s="7"/>
      <c r="DA665" s="7"/>
      <c r="DB665" s="7"/>
      <c r="DC665" s="7"/>
      <c r="DD665" s="7"/>
      <c r="DE665" s="7"/>
      <c r="DF665" s="7"/>
      <c r="DG665" s="7"/>
      <c r="DH665" s="7"/>
      <c r="DI665" s="7"/>
      <c r="DJ665" s="7"/>
      <c r="DK665" s="7"/>
      <c r="DL665" s="7"/>
      <c r="DM665" s="7"/>
      <c r="DN665" s="7"/>
      <c r="DO665" s="7"/>
      <c r="DP665" s="7"/>
      <c r="DQ665" s="7"/>
      <c r="DR665" s="7"/>
      <c r="DS665" s="7"/>
      <c r="DT665" s="7"/>
      <c r="DU665" s="7"/>
      <c r="DV665" s="7"/>
      <c r="DW665" s="7"/>
      <c r="DX665" s="7"/>
      <c r="DY665" s="7"/>
      <c r="DZ665" s="7"/>
      <c r="EA665" s="7"/>
    </row>
    <row r="666" spans="3:131" s="8" customFormat="1">
      <c r="C666" s="30"/>
      <c r="D666" s="3"/>
      <c r="E666" s="3"/>
      <c r="F666" s="3"/>
      <c r="G666" s="3"/>
      <c r="H666" s="3"/>
      <c r="I666" s="3"/>
      <c r="J666" s="3"/>
      <c r="K666" s="3"/>
      <c r="L666" s="3"/>
      <c r="M666" s="3"/>
      <c r="N666" s="3"/>
      <c r="O666" s="3"/>
      <c r="P666" s="3"/>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row>
    <row r="667" spans="3:131" s="8" customFormat="1">
      <c r="C667" s="30"/>
      <c r="D667" s="3"/>
      <c r="E667" s="3"/>
      <c r="F667" s="3"/>
      <c r="G667" s="3"/>
      <c r="H667" s="3"/>
      <c r="I667" s="3"/>
      <c r="J667" s="3"/>
      <c r="K667" s="3"/>
      <c r="L667" s="3"/>
      <c r="M667" s="3"/>
      <c r="N667" s="3"/>
      <c r="O667" s="3"/>
      <c r="P667" s="3"/>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row>
    <row r="668" spans="3:131" s="8" customFormat="1">
      <c r="C668" s="30"/>
      <c r="D668" s="3"/>
      <c r="E668" s="3"/>
      <c r="F668" s="3"/>
      <c r="G668" s="3"/>
      <c r="H668" s="3"/>
      <c r="I668" s="3"/>
      <c r="J668" s="3"/>
      <c r="K668" s="3"/>
      <c r="L668" s="3"/>
      <c r="M668" s="3"/>
      <c r="N668" s="3"/>
      <c r="O668" s="3"/>
      <c r="P668" s="3"/>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row>
    <row r="669" spans="3:131" s="8" customFormat="1">
      <c r="C669" s="30"/>
      <c r="D669" s="3"/>
      <c r="E669" s="3"/>
      <c r="F669" s="3"/>
      <c r="G669" s="3"/>
      <c r="H669" s="3"/>
      <c r="I669" s="3"/>
      <c r="J669" s="3"/>
      <c r="K669" s="3"/>
      <c r="L669" s="3"/>
      <c r="M669" s="3"/>
      <c r="N669" s="3"/>
      <c r="O669" s="3"/>
      <c r="P669" s="3"/>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row>
    <row r="670" spans="3:131" s="8" customFormat="1">
      <c r="C670" s="30"/>
      <c r="D670" s="3"/>
      <c r="E670" s="3"/>
      <c r="F670" s="3"/>
      <c r="G670" s="3"/>
      <c r="H670" s="3"/>
      <c r="I670" s="3"/>
      <c r="J670" s="3"/>
      <c r="K670" s="3"/>
      <c r="L670" s="3"/>
      <c r="M670" s="3"/>
      <c r="N670" s="3"/>
      <c r="O670" s="3"/>
      <c r="P670" s="3"/>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row>
    <row r="671" spans="3:131" s="8" customFormat="1">
      <c r="C671" s="30"/>
      <c r="D671" s="3"/>
      <c r="E671" s="3"/>
      <c r="F671" s="3"/>
      <c r="G671" s="3"/>
      <c r="H671" s="3"/>
      <c r="I671" s="3"/>
      <c r="J671" s="3"/>
      <c r="K671" s="3"/>
      <c r="L671" s="3"/>
      <c r="M671" s="3"/>
      <c r="N671" s="3"/>
      <c r="O671" s="3"/>
      <c r="P671" s="3"/>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row>
    <row r="672" spans="3:131" s="8" customFormat="1">
      <c r="C672" s="30"/>
      <c r="D672" s="3"/>
      <c r="E672" s="3"/>
      <c r="F672" s="3"/>
      <c r="G672" s="3"/>
      <c r="H672" s="3"/>
      <c r="I672" s="3"/>
      <c r="J672" s="3"/>
      <c r="K672" s="3"/>
      <c r="L672" s="3"/>
      <c r="M672" s="3"/>
      <c r="N672" s="3"/>
      <c r="O672" s="3"/>
      <c r="P672" s="3"/>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row>
    <row r="673" spans="3:131" s="8" customFormat="1">
      <c r="C673" s="30"/>
      <c r="D673" s="3"/>
      <c r="E673" s="3"/>
      <c r="F673" s="3"/>
      <c r="G673" s="3"/>
      <c r="H673" s="3"/>
      <c r="I673" s="3"/>
      <c r="J673" s="3"/>
      <c r="K673" s="3"/>
      <c r="L673" s="3"/>
      <c r="M673" s="3"/>
      <c r="N673" s="3"/>
      <c r="O673" s="3"/>
      <c r="P673" s="3"/>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row>
    <row r="674" spans="3:131" s="8" customFormat="1">
      <c r="C674" s="30"/>
      <c r="D674" s="3"/>
      <c r="E674" s="3"/>
      <c r="F674" s="3"/>
      <c r="G674" s="3"/>
      <c r="H674" s="3"/>
      <c r="I674" s="3"/>
      <c r="J674" s="3"/>
      <c r="K674" s="3"/>
      <c r="L674" s="3"/>
      <c r="M674" s="3"/>
      <c r="N674" s="3"/>
      <c r="O674" s="3"/>
      <c r="P674" s="3"/>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row>
    <row r="675" spans="3:131" s="8" customFormat="1">
      <c r="C675" s="30"/>
      <c r="D675" s="3"/>
      <c r="E675" s="3"/>
      <c r="F675" s="3"/>
      <c r="G675" s="3"/>
      <c r="H675" s="3"/>
      <c r="I675" s="3"/>
      <c r="J675" s="3"/>
      <c r="K675" s="3"/>
      <c r="L675" s="3"/>
      <c r="M675" s="3"/>
      <c r="N675" s="3"/>
      <c r="O675" s="3"/>
      <c r="P675" s="3"/>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row>
    <row r="676" spans="3:131" s="8" customFormat="1">
      <c r="C676" s="30"/>
      <c r="D676" s="3"/>
      <c r="E676" s="3"/>
      <c r="F676" s="3"/>
      <c r="G676" s="3"/>
      <c r="H676" s="3"/>
      <c r="I676" s="3"/>
      <c r="J676" s="3"/>
      <c r="K676" s="3"/>
      <c r="L676" s="3"/>
      <c r="M676" s="3"/>
      <c r="N676" s="3"/>
      <c r="O676" s="3"/>
      <c r="P676" s="3"/>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row>
    <row r="677" spans="3:131" s="8" customFormat="1">
      <c r="C677" s="30"/>
      <c r="D677" s="3"/>
      <c r="E677" s="3"/>
      <c r="F677" s="3"/>
      <c r="G677" s="3"/>
      <c r="H677" s="3"/>
      <c r="I677" s="3"/>
      <c r="J677" s="3"/>
      <c r="K677" s="3"/>
      <c r="L677" s="3"/>
      <c r="M677" s="3"/>
      <c r="N677" s="3"/>
      <c r="O677" s="3"/>
      <c r="P677" s="3"/>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row>
    <row r="678" spans="3:131" s="8" customFormat="1">
      <c r="C678" s="30"/>
      <c r="D678" s="3"/>
      <c r="E678" s="3"/>
      <c r="F678" s="3"/>
      <c r="G678" s="3"/>
      <c r="H678" s="3"/>
      <c r="I678" s="3"/>
      <c r="J678" s="3"/>
      <c r="K678" s="3"/>
      <c r="L678" s="3"/>
      <c r="M678" s="3"/>
      <c r="N678" s="3"/>
      <c r="O678" s="3"/>
      <c r="P678" s="3"/>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row>
    <row r="679" spans="3:131" s="8" customFormat="1">
      <c r="C679" s="30"/>
      <c r="D679" s="3"/>
      <c r="E679" s="3"/>
      <c r="F679" s="3"/>
      <c r="G679" s="3"/>
      <c r="H679" s="3"/>
      <c r="I679" s="3"/>
      <c r="J679" s="3"/>
      <c r="K679" s="3"/>
      <c r="L679" s="3"/>
      <c r="M679" s="3"/>
      <c r="N679" s="3"/>
      <c r="O679" s="3"/>
      <c r="P679" s="3"/>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row>
    <row r="680" spans="3:131" s="8" customFormat="1">
      <c r="C680" s="30"/>
      <c r="D680" s="3"/>
      <c r="E680" s="3"/>
      <c r="F680" s="3"/>
      <c r="G680" s="3"/>
      <c r="H680" s="3"/>
      <c r="I680" s="3"/>
      <c r="J680" s="3"/>
      <c r="K680" s="3"/>
      <c r="L680" s="3"/>
      <c r="M680" s="3"/>
      <c r="N680" s="3"/>
      <c r="O680" s="3"/>
      <c r="P680" s="3"/>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row>
    <row r="681" spans="3:131" s="8" customFormat="1">
      <c r="C681" s="30"/>
      <c r="D681" s="3"/>
      <c r="E681" s="3"/>
      <c r="F681" s="3"/>
      <c r="G681" s="3"/>
      <c r="H681" s="3"/>
      <c r="I681" s="3"/>
      <c r="J681" s="3"/>
      <c r="K681" s="3"/>
      <c r="L681" s="3"/>
      <c r="M681" s="3"/>
      <c r="N681" s="3"/>
      <c r="O681" s="3"/>
      <c r="P681" s="3"/>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row>
    <row r="682" spans="3:131" s="8" customFormat="1">
      <c r="C682" s="30"/>
      <c r="D682" s="3"/>
      <c r="E682" s="3"/>
      <c r="F682" s="3"/>
      <c r="G682" s="3"/>
      <c r="H682" s="3"/>
      <c r="I682" s="3"/>
      <c r="J682" s="3"/>
      <c r="K682" s="3"/>
      <c r="L682" s="3"/>
      <c r="M682" s="3"/>
      <c r="N682" s="3"/>
      <c r="O682" s="3"/>
      <c r="P682" s="3"/>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row>
    <row r="683" spans="3:131" s="8" customFormat="1">
      <c r="C683" s="30"/>
      <c r="D683" s="3"/>
      <c r="E683" s="3"/>
      <c r="F683" s="3"/>
      <c r="G683" s="3"/>
      <c r="H683" s="3"/>
      <c r="I683" s="3"/>
      <c r="J683" s="3"/>
      <c r="K683" s="3"/>
      <c r="L683" s="3"/>
      <c r="M683" s="3"/>
      <c r="N683" s="3"/>
      <c r="O683" s="3"/>
      <c r="P683" s="3"/>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row>
    <row r="684" spans="3:131" s="8" customFormat="1">
      <c r="C684" s="30"/>
      <c r="D684" s="3"/>
      <c r="E684" s="3"/>
      <c r="F684" s="3"/>
      <c r="G684" s="3"/>
      <c r="H684" s="3"/>
      <c r="I684" s="3"/>
      <c r="J684" s="3"/>
      <c r="K684" s="3"/>
      <c r="L684" s="3"/>
      <c r="M684" s="3"/>
      <c r="N684" s="3"/>
      <c r="O684" s="3"/>
      <c r="P684" s="3"/>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row>
    <row r="685" spans="3:131" s="8" customFormat="1">
      <c r="C685" s="30"/>
      <c r="D685" s="3"/>
      <c r="E685" s="3"/>
      <c r="F685" s="3"/>
      <c r="G685" s="3"/>
      <c r="H685" s="3"/>
      <c r="I685" s="3"/>
      <c r="J685" s="3"/>
      <c r="K685" s="3"/>
      <c r="L685" s="3"/>
      <c r="M685" s="3"/>
      <c r="N685" s="3"/>
      <c r="O685" s="3"/>
      <c r="P685" s="3"/>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row>
    <row r="686" spans="3:131" s="8" customFormat="1">
      <c r="C686" s="30"/>
      <c r="D686" s="3"/>
      <c r="E686" s="3"/>
      <c r="F686" s="3"/>
      <c r="G686" s="3"/>
      <c r="H686" s="3"/>
      <c r="I686" s="3"/>
      <c r="J686" s="3"/>
      <c r="K686" s="3"/>
      <c r="L686" s="3"/>
      <c r="M686" s="3"/>
      <c r="N686" s="3"/>
      <c r="O686" s="3"/>
      <c r="P686" s="3"/>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c r="CX686" s="7"/>
      <c r="CY686" s="7"/>
      <c r="CZ686" s="7"/>
      <c r="DA686" s="7"/>
      <c r="DB686" s="7"/>
      <c r="DC686" s="7"/>
      <c r="DD686" s="7"/>
      <c r="DE686" s="7"/>
      <c r="DF686" s="7"/>
      <c r="DG686" s="7"/>
      <c r="DH686" s="7"/>
      <c r="DI686" s="7"/>
      <c r="DJ686" s="7"/>
      <c r="DK686" s="7"/>
      <c r="DL686" s="7"/>
      <c r="DM686" s="7"/>
      <c r="DN686" s="7"/>
      <c r="DO686" s="7"/>
      <c r="DP686" s="7"/>
      <c r="DQ686" s="7"/>
      <c r="DR686" s="7"/>
      <c r="DS686" s="7"/>
      <c r="DT686" s="7"/>
      <c r="DU686" s="7"/>
      <c r="DV686" s="7"/>
      <c r="DW686" s="7"/>
      <c r="DX686" s="7"/>
      <c r="DY686" s="7"/>
      <c r="DZ686" s="7"/>
      <c r="EA686" s="7"/>
    </row>
    <row r="687" spans="3:131" s="8" customFormat="1">
      <c r="C687" s="30"/>
      <c r="D687" s="3"/>
      <c r="E687" s="3"/>
      <c r="F687" s="3"/>
      <c r="G687" s="3"/>
      <c r="H687" s="3"/>
      <c r="I687" s="3"/>
      <c r="J687" s="3"/>
      <c r="K687" s="3"/>
      <c r="L687" s="3"/>
      <c r="M687" s="3"/>
      <c r="N687" s="3"/>
      <c r="O687" s="3"/>
      <c r="P687" s="3"/>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row>
    <row r="688" spans="3:131" s="8" customFormat="1">
      <c r="C688" s="30"/>
      <c r="D688" s="3"/>
      <c r="E688" s="3"/>
      <c r="F688" s="3"/>
      <c r="G688" s="3"/>
      <c r="H688" s="3"/>
      <c r="I688" s="3"/>
      <c r="J688" s="3"/>
      <c r="K688" s="3"/>
      <c r="L688" s="3"/>
      <c r="M688" s="3"/>
      <c r="N688" s="3"/>
      <c r="O688" s="3"/>
      <c r="P688" s="3"/>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row>
    <row r="689" spans="3:131" s="8" customFormat="1">
      <c r="C689" s="30"/>
      <c r="D689" s="3"/>
      <c r="E689" s="3"/>
      <c r="F689" s="3"/>
      <c r="G689" s="3"/>
      <c r="H689" s="3"/>
      <c r="I689" s="3"/>
      <c r="J689" s="3"/>
      <c r="K689" s="3"/>
      <c r="L689" s="3"/>
      <c r="M689" s="3"/>
      <c r="N689" s="3"/>
      <c r="O689" s="3"/>
      <c r="P689" s="3"/>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row>
    <row r="690" spans="3:131" s="8" customFormat="1">
      <c r="C690" s="30"/>
      <c r="D690" s="3"/>
      <c r="E690" s="3"/>
      <c r="F690" s="3"/>
      <c r="G690" s="3"/>
      <c r="H690" s="3"/>
      <c r="I690" s="3"/>
      <c r="J690" s="3"/>
      <c r="K690" s="3"/>
      <c r="L690" s="3"/>
      <c r="M690" s="3"/>
      <c r="N690" s="3"/>
      <c r="O690" s="3"/>
      <c r="P690" s="3"/>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7"/>
      <c r="CV690" s="7"/>
      <c r="CW690" s="7"/>
      <c r="CX690" s="7"/>
      <c r="CY690" s="7"/>
      <c r="CZ690" s="7"/>
      <c r="DA690" s="7"/>
      <c r="DB690" s="7"/>
      <c r="DC690" s="7"/>
      <c r="DD690" s="7"/>
      <c r="DE690" s="7"/>
      <c r="DF690" s="7"/>
      <c r="DG690" s="7"/>
      <c r="DH690" s="7"/>
      <c r="DI690" s="7"/>
      <c r="DJ690" s="7"/>
      <c r="DK690" s="7"/>
      <c r="DL690" s="7"/>
      <c r="DM690" s="7"/>
      <c r="DN690" s="7"/>
      <c r="DO690" s="7"/>
      <c r="DP690" s="7"/>
      <c r="DQ690" s="7"/>
      <c r="DR690" s="7"/>
      <c r="DS690" s="7"/>
      <c r="DT690" s="7"/>
      <c r="DU690" s="7"/>
      <c r="DV690" s="7"/>
      <c r="DW690" s="7"/>
      <c r="DX690" s="7"/>
      <c r="DY690" s="7"/>
      <c r="DZ690" s="7"/>
      <c r="EA690" s="7"/>
    </row>
    <row r="691" spans="3:131" s="8" customFormat="1">
      <c r="C691" s="30"/>
      <c r="D691" s="3"/>
      <c r="E691" s="3"/>
      <c r="F691" s="3"/>
      <c r="G691" s="3"/>
      <c r="H691" s="3"/>
      <c r="I691" s="3"/>
      <c r="J691" s="3"/>
      <c r="K691" s="3"/>
      <c r="L691" s="3"/>
      <c r="M691" s="3"/>
      <c r="N691" s="3"/>
      <c r="O691" s="3"/>
      <c r="P691" s="3"/>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7"/>
      <c r="CV691" s="7"/>
      <c r="CW691" s="7"/>
      <c r="CX691" s="7"/>
      <c r="CY691" s="7"/>
      <c r="CZ691" s="7"/>
      <c r="DA691" s="7"/>
      <c r="DB691" s="7"/>
      <c r="DC691" s="7"/>
      <c r="DD691" s="7"/>
      <c r="DE691" s="7"/>
      <c r="DF691" s="7"/>
      <c r="DG691" s="7"/>
      <c r="DH691" s="7"/>
      <c r="DI691" s="7"/>
      <c r="DJ691" s="7"/>
      <c r="DK691" s="7"/>
      <c r="DL691" s="7"/>
      <c r="DM691" s="7"/>
      <c r="DN691" s="7"/>
      <c r="DO691" s="7"/>
      <c r="DP691" s="7"/>
      <c r="DQ691" s="7"/>
      <c r="DR691" s="7"/>
      <c r="DS691" s="7"/>
      <c r="DT691" s="7"/>
      <c r="DU691" s="7"/>
      <c r="DV691" s="7"/>
      <c r="DW691" s="7"/>
      <c r="DX691" s="7"/>
      <c r="DY691" s="7"/>
      <c r="DZ691" s="7"/>
      <c r="EA691" s="7"/>
    </row>
    <row r="692" spans="3:131" s="8" customFormat="1">
      <c r="C692" s="30"/>
      <c r="D692" s="3"/>
      <c r="E692" s="3"/>
      <c r="F692" s="3"/>
      <c r="G692" s="3"/>
      <c r="H692" s="3"/>
      <c r="I692" s="3"/>
      <c r="J692" s="3"/>
      <c r="K692" s="3"/>
      <c r="L692" s="3"/>
      <c r="M692" s="3"/>
      <c r="N692" s="3"/>
      <c r="O692" s="3"/>
      <c r="P692" s="3"/>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7"/>
      <c r="CV692" s="7"/>
      <c r="CW692" s="7"/>
      <c r="CX692" s="7"/>
      <c r="CY692" s="7"/>
      <c r="CZ692" s="7"/>
      <c r="DA692" s="7"/>
      <c r="DB692" s="7"/>
      <c r="DC692" s="7"/>
      <c r="DD692" s="7"/>
      <c r="DE692" s="7"/>
      <c r="DF692" s="7"/>
      <c r="DG692" s="7"/>
      <c r="DH692" s="7"/>
      <c r="DI692" s="7"/>
      <c r="DJ692" s="7"/>
      <c r="DK692" s="7"/>
      <c r="DL692" s="7"/>
      <c r="DM692" s="7"/>
      <c r="DN692" s="7"/>
      <c r="DO692" s="7"/>
      <c r="DP692" s="7"/>
      <c r="DQ692" s="7"/>
      <c r="DR692" s="7"/>
      <c r="DS692" s="7"/>
      <c r="DT692" s="7"/>
      <c r="DU692" s="7"/>
      <c r="DV692" s="7"/>
      <c r="DW692" s="7"/>
      <c r="DX692" s="7"/>
      <c r="DY692" s="7"/>
      <c r="DZ692" s="7"/>
      <c r="EA692" s="7"/>
    </row>
    <row r="693" spans="3:131" s="8" customFormat="1">
      <c r="C693" s="30"/>
      <c r="D693" s="3"/>
      <c r="E693" s="3"/>
      <c r="F693" s="3"/>
      <c r="G693" s="3"/>
      <c r="H693" s="3"/>
      <c r="I693" s="3"/>
      <c r="J693" s="3"/>
      <c r="K693" s="3"/>
      <c r="L693" s="3"/>
      <c r="M693" s="3"/>
      <c r="N693" s="3"/>
      <c r="O693" s="3"/>
      <c r="P693" s="3"/>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row>
    <row r="694" spans="3:131" s="8" customFormat="1">
      <c r="C694" s="30"/>
      <c r="D694" s="3"/>
      <c r="E694" s="3"/>
      <c r="F694" s="3"/>
      <c r="G694" s="3"/>
      <c r="H694" s="3"/>
      <c r="I694" s="3"/>
      <c r="J694" s="3"/>
      <c r="K694" s="3"/>
      <c r="L694" s="3"/>
      <c r="M694" s="3"/>
      <c r="N694" s="3"/>
      <c r="O694" s="3"/>
      <c r="P694" s="3"/>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c r="AT694" s="7"/>
      <c r="AU694" s="7"/>
      <c r="AV694" s="7"/>
      <c r="AW694" s="7"/>
      <c r="AX694" s="7"/>
      <c r="AY694" s="7"/>
      <c r="AZ694" s="7"/>
      <c r="BA694" s="7"/>
      <c r="BB694" s="7"/>
      <c r="BC694" s="7"/>
      <c r="BD694" s="7"/>
      <c r="BE694" s="7"/>
      <c r="BF694" s="7"/>
      <c r="BG694" s="7"/>
      <c r="BH694" s="7"/>
      <c r="BI694" s="7"/>
      <c r="BJ694" s="7"/>
      <c r="BK694" s="7"/>
      <c r="BL694" s="7"/>
      <c r="BM694" s="7"/>
      <c r="BN694" s="7"/>
      <c r="BO694" s="7"/>
      <c r="BP694" s="7"/>
      <c r="BQ694" s="7"/>
      <c r="BR694" s="7"/>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7"/>
      <c r="CW694" s="7"/>
      <c r="CX694" s="7"/>
      <c r="CY694" s="7"/>
      <c r="CZ694" s="7"/>
      <c r="DA694" s="7"/>
      <c r="DB694" s="7"/>
      <c r="DC694" s="7"/>
      <c r="DD694" s="7"/>
      <c r="DE694" s="7"/>
      <c r="DF694" s="7"/>
      <c r="DG694" s="7"/>
      <c r="DH694" s="7"/>
      <c r="DI694" s="7"/>
      <c r="DJ694" s="7"/>
      <c r="DK694" s="7"/>
      <c r="DL694" s="7"/>
      <c r="DM694" s="7"/>
      <c r="DN694" s="7"/>
      <c r="DO694" s="7"/>
      <c r="DP694" s="7"/>
      <c r="DQ694" s="7"/>
      <c r="DR694" s="7"/>
      <c r="DS694" s="7"/>
      <c r="DT694" s="7"/>
      <c r="DU694" s="7"/>
      <c r="DV694" s="7"/>
      <c r="DW694" s="7"/>
      <c r="DX694" s="7"/>
      <c r="DY694" s="7"/>
      <c r="DZ694" s="7"/>
      <c r="EA694" s="7"/>
    </row>
    <row r="695" spans="3:131" s="8" customFormat="1">
      <c r="C695" s="30"/>
      <c r="D695" s="3"/>
      <c r="E695" s="3"/>
      <c r="F695" s="3"/>
      <c r="G695" s="3"/>
      <c r="H695" s="3"/>
      <c r="I695" s="3"/>
      <c r="J695" s="3"/>
      <c r="K695" s="3"/>
      <c r="L695" s="3"/>
      <c r="M695" s="3"/>
      <c r="N695" s="3"/>
      <c r="O695" s="3"/>
      <c r="P695" s="3"/>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c r="AT695" s="7"/>
      <c r="AU695" s="7"/>
      <c r="AV695" s="7"/>
      <c r="AW695" s="7"/>
      <c r="AX695" s="7"/>
      <c r="AY695" s="7"/>
      <c r="AZ695" s="7"/>
      <c r="BA695" s="7"/>
      <c r="BB695" s="7"/>
      <c r="BC695" s="7"/>
      <c r="BD695" s="7"/>
      <c r="BE695" s="7"/>
      <c r="BF695" s="7"/>
      <c r="BG695" s="7"/>
      <c r="BH695" s="7"/>
      <c r="BI695" s="7"/>
      <c r="BJ695" s="7"/>
      <c r="BK695" s="7"/>
      <c r="BL695" s="7"/>
      <c r="BM695" s="7"/>
      <c r="BN695" s="7"/>
      <c r="BO695" s="7"/>
      <c r="BP695" s="7"/>
      <c r="BQ695" s="7"/>
      <c r="BR695" s="7"/>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7"/>
      <c r="CW695" s="7"/>
      <c r="CX695" s="7"/>
      <c r="CY695" s="7"/>
      <c r="CZ695" s="7"/>
      <c r="DA695" s="7"/>
      <c r="DB695" s="7"/>
      <c r="DC695" s="7"/>
      <c r="DD695" s="7"/>
      <c r="DE695" s="7"/>
      <c r="DF695" s="7"/>
      <c r="DG695" s="7"/>
      <c r="DH695" s="7"/>
      <c r="DI695" s="7"/>
      <c r="DJ695" s="7"/>
      <c r="DK695" s="7"/>
      <c r="DL695" s="7"/>
      <c r="DM695" s="7"/>
      <c r="DN695" s="7"/>
      <c r="DO695" s="7"/>
      <c r="DP695" s="7"/>
      <c r="DQ695" s="7"/>
      <c r="DR695" s="7"/>
      <c r="DS695" s="7"/>
      <c r="DT695" s="7"/>
      <c r="DU695" s="7"/>
      <c r="DV695" s="7"/>
      <c r="DW695" s="7"/>
      <c r="DX695" s="7"/>
      <c r="DY695" s="7"/>
      <c r="DZ695" s="7"/>
      <c r="EA695" s="7"/>
    </row>
    <row r="696" spans="3:131" s="8" customFormat="1">
      <c r="C696" s="30"/>
      <c r="D696" s="3"/>
      <c r="E696" s="3"/>
      <c r="F696" s="3"/>
      <c r="G696" s="3"/>
      <c r="H696" s="3"/>
      <c r="I696" s="3"/>
      <c r="J696" s="3"/>
      <c r="K696" s="3"/>
      <c r="L696" s="3"/>
      <c r="M696" s="3"/>
      <c r="N696" s="3"/>
      <c r="O696" s="3"/>
      <c r="P696" s="3"/>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c r="AT696" s="7"/>
      <c r="AU696" s="7"/>
      <c r="AV696" s="7"/>
      <c r="AW696" s="7"/>
      <c r="AX696" s="7"/>
      <c r="AY696" s="7"/>
      <c r="AZ696" s="7"/>
      <c r="BA696" s="7"/>
      <c r="BB696" s="7"/>
      <c r="BC696" s="7"/>
      <c r="BD696" s="7"/>
      <c r="BE696" s="7"/>
      <c r="BF696" s="7"/>
      <c r="BG696" s="7"/>
      <c r="BH696" s="7"/>
      <c r="BI696" s="7"/>
      <c r="BJ696" s="7"/>
      <c r="BK696" s="7"/>
      <c r="BL696" s="7"/>
      <c r="BM696" s="7"/>
      <c r="BN696" s="7"/>
      <c r="BO696" s="7"/>
      <c r="BP696" s="7"/>
      <c r="BQ696" s="7"/>
      <c r="BR696" s="7"/>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row>
    <row r="697" spans="3:131" s="8" customFormat="1">
      <c r="C697" s="30"/>
      <c r="D697" s="3"/>
      <c r="E697" s="3"/>
      <c r="F697" s="3"/>
      <c r="G697" s="3"/>
      <c r="H697" s="3"/>
      <c r="I697" s="3"/>
      <c r="J697" s="3"/>
      <c r="K697" s="3"/>
      <c r="L697" s="3"/>
      <c r="M697" s="3"/>
      <c r="N697" s="3"/>
      <c r="O697" s="3"/>
      <c r="P697" s="3"/>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c r="AT697" s="7"/>
      <c r="AU697" s="7"/>
      <c r="AV697" s="7"/>
      <c r="AW697" s="7"/>
      <c r="AX697" s="7"/>
      <c r="AY697" s="7"/>
      <c r="AZ697" s="7"/>
      <c r="BA697" s="7"/>
      <c r="BB697" s="7"/>
      <c r="BC697" s="7"/>
      <c r="BD697" s="7"/>
      <c r="BE697" s="7"/>
      <c r="BF697" s="7"/>
      <c r="BG697" s="7"/>
      <c r="BH697" s="7"/>
      <c r="BI697" s="7"/>
      <c r="BJ697" s="7"/>
      <c r="BK697" s="7"/>
      <c r="BL697" s="7"/>
      <c r="BM697" s="7"/>
      <c r="BN697" s="7"/>
      <c r="BO697" s="7"/>
      <c r="BP697" s="7"/>
      <c r="BQ697" s="7"/>
      <c r="BR697" s="7"/>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row>
    <row r="698" spans="3:131" s="8" customFormat="1">
      <c r="C698" s="30"/>
      <c r="D698" s="3"/>
      <c r="E698" s="3"/>
      <c r="F698" s="3"/>
      <c r="G698" s="3"/>
      <c r="H698" s="3"/>
      <c r="I698" s="3"/>
      <c r="J698" s="3"/>
      <c r="K698" s="3"/>
      <c r="L698" s="3"/>
      <c r="M698" s="3"/>
      <c r="N698" s="3"/>
      <c r="O698" s="3"/>
      <c r="P698" s="3"/>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c r="AT698" s="7"/>
      <c r="AU698" s="7"/>
      <c r="AV698" s="7"/>
      <c r="AW698" s="7"/>
      <c r="AX698" s="7"/>
      <c r="AY698" s="7"/>
      <c r="AZ698" s="7"/>
      <c r="BA698" s="7"/>
      <c r="BB698" s="7"/>
      <c r="BC698" s="7"/>
      <c r="BD698" s="7"/>
      <c r="BE698" s="7"/>
      <c r="BF698" s="7"/>
      <c r="BG698" s="7"/>
      <c r="BH698" s="7"/>
      <c r="BI698" s="7"/>
      <c r="BJ698" s="7"/>
      <c r="BK698" s="7"/>
      <c r="BL698" s="7"/>
      <c r="BM698" s="7"/>
      <c r="BN698" s="7"/>
      <c r="BO698" s="7"/>
      <c r="BP698" s="7"/>
      <c r="BQ698" s="7"/>
      <c r="BR698" s="7"/>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7"/>
      <c r="CW698" s="7"/>
      <c r="CX698" s="7"/>
      <c r="CY698" s="7"/>
      <c r="CZ698" s="7"/>
      <c r="DA698" s="7"/>
      <c r="DB698" s="7"/>
      <c r="DC698" s="7"/>
      <c r="DD698" s="7"/>
      <c r="DE698" s="7"/>
      <c r="DF698" s="7"/>
      <c r="DG698" s="7"/>
      <c r="DH698" s="7"/>
      <c r="DI698" s="7"/>
      <c r="DJ698" s="7"/>
      <c r="DK698" s="7"/>
      <c r="DL698" s="7"/>
      <c r="DM698" s="7"/>
      <c r="DN698" s="7"/>
      <c r="DO698" s="7"/>
      <c r="DP698" s="7"/>
      <c r="DQ698" s="7"/>
      <c r="DR698" s="7"/>
      <c r="DS698" s="7"/>
      <c r="DT698" s="7"/>
      <c r="DU698" s="7"/>
      <c r="DV698" s="7"/>
      <c r="DW698" s="7"/>
      <c r="DX698" s="7"/>
      <c r="DY698" s="7"/>
      <c r="DZ698" s="7"/>
      <c r="EA698" s="7"/>
    </row>
    <row r="699" spans="3:131" s="8" customFormat="1">
      <c r="C699" s="30"/>
      <c r="D699" s="3"/>
      <c r="E699" s="3"/>
      <c r="F699" s="3"/>
      <c r="G699" s="3"/>
      <c r="H699" s="3"/>
      <c r="I699" s="3"/>
      <c r="J699" s="3"/>
      <c r="K699" s="3"/>
      <c r="L699" s="3"/>
      <c r="M699" s="3"/>
      <c r="N699" s="3"/>
      <c r="O699" s="3"/>
      <c r="P699" s="3"/>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c r="AT699" s="7"/>
      <c r="AU699" s="7"/>
      <c r="AV699" s="7"/>
      <c r="AW699" s="7"/>
      <c r="AX699" s="7"/>
      <c r="AY699" s="7"/>
      <c r="AZ699" s="7"/>
      <c r="BA699" s="7"/>
      <c r="BB699" s="7"/>
      <c r="BC699" s="7"/>
      <c r="BD699" s="7"/>
      <c r="BE699" s="7"/>
      <c r="BF699" s="7"/>
      <c r="BG699" s="7"/>
      <c r="BH699" s="7"/>
      <c r="BI699" s="7"/>
      <c r="BJ699" s="7"/>
      <c r="BK699" s="7"/>
      <c r="BL699" s="7"/>
      <c r="BM699" s="7"/>
      <c r="BN699" s="7"/>
      <c r="BO699" s="7"/>
      <c r="BP699" s="7"/>
      <c r="BQ699" s="7"/>
      <c r="BR699" s="7"/>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row>
    <row r="700" spans="3:131" s="8" customFormat="1">
      <c r="C700" s="30"/>
      <c r="D700" s="3"/>
      <c r="E700" s="3"/>
      <c r="F700" s="3"/>
      <c r="G700" s="3"/>
      <c r="H700" s="3"/>
      <c r="I700" s="3"/>
      <c r="J700" s="3"/>
      <c r="K700" s="3"/>
      <c r="L700" s="3"/>
      <c r="M700" s="3"/>
      <c r="N700" s="3"/>
      <c r="O700" s="3"/>
      <c r="P700" s="3"/>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c r="AT700" s="7"/>
      <c r="AU700" s="7"/>
      <c r="AV700" s="7"/>
      <c r="AW700" s="7"/>
      <c r="AX700" s="7"/>
      <c r="AY700" s="7"/>
      <c r="AZ700" s="7"/>
      <c r="BA700" s="7"/>
      <c r="BB700" s="7"/>
      <c r="BC700" s="7"/>
      <c r="BD700" s="7"/>
      <c r="BE700" s="7"/>
      <c r="BF700" s="7"/>
      <c r="BG700" s="7"/>
      <c r="BH700" s="7"/>
      <c r="BI700" s="7"/>
      <c r="BJ700" s="7"/>
      <c r="BK700" s="7"/>
      <c r="BL700" s="7"/>
      <c r="BM700" s="7"/>
      <c r="BN700" s="7"/>
      <c r="BO700" s="7"/>
      <c r="BP700" s="7"/>
      <c r="BQ700" s="7"/>
      <c r="BR700" s="7"/>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7"/>
      <c r="CW700" s="7"/>
      <c r="CX700" s="7"/>
      <c r="CY700" s="7"/>
      <c r="CZ700" s="7"/>
      <c r="DA700" s="7"/>
      <c r="DB700" s="7"/>
      <c r="DC700" s="7"/>
      <c r="DD700" s="7"/>
      <c r="DE700" s="7"/>
      <c r="DF700" s="7"/>
      <c r="DG700" s="7"/>
      <c r="DH700" s="7"/>
      <c r="DI700" s="7"/>
      <c r="DJ700" s="7"/>
      <c r="DK700" s="7"/>
      <c r="DL700" s="7"/>
      <c r="DM700" s="7"/>
      <c r="DN700" s="7"/>
      <c r="DO700" s="7"/>
      <c r="DP700" s="7"/>
      <c r="DQ700" s="7"/>
      <c r="DR700" s="7"/>
      <c r="DS700" s="7"/>
      <c r="DT700" s="7"/>
      <c r="DU700" s="7"/>
      <c r="DV700" s="7"/>
      <c r="DW700" s="7"/>
      <c r="DX700" s="7"/>
      <c r="DY700" s="7"/>
      <c r="DZ700" s="7"/>
      <c r="EA700" s="7"/>
    </row>
    <row r="701" spans="3:131" s="8" customFormat="1">
      <c r="C701" s="30"/>
      <c r="D701" s="3"/>
      <c r="E701" s="3"/>
      <c r="F701" s="3"/>
      <c r="G701" s="3"/>
      <c r="H701" s="3"/>
      <c r="I701" s="3"/>
      <c r="J701" s="3"/>
      <c r="K701" s="3"/>
      <c r="L701" s="3"/>
      <c r="M701" s="3"/>
      <c r="N701" s="3"/>
      <c r="O701" s="3"/>
      <c r="P701" s="3"/>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c r="AT701" s="7"/>
      <c r="AU701" s="7"/>
      <c r="AV701" s="7"/>
      <c r="AW701" s="7"/>
      <c r="AX701" s="7"/>
      <c r="AY701" s="7"/>
      <c r="AZ701" s="7"/>
      <c r="BA701" s="7"/>
      <c r="BB701" s="7"/>
      <c r="BC701" s="7"/>
      <c r="BD701" s="7"/>
      <c r="BE701" s="7"/>
      <c r="BF701" s="7"/>
      <c r="BG701" s="7"/>
      <c r="BH701" s="7"/>
      <c r="BI701" s="7"/>
      <c r="BJ701" s="7"/>
      <c r="BK701" s="7"/>
      <c r="BL701" s="7"/>
      <c r="BM701" s="7"/>
      <c r="BN701" s="7"/>
      <c r="BO701" s="7"/>
      <c r="BP701" s="7"/>
      <c r="BQ701" s="7"/>
      <c r="BR701" s="7"/>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7"/>
      <c r="CW701" s="7"/>
      <c r="CX701" s="7"/>
      <c r="CY701" s="7"/>
      <c r="CZ701" s="7"/>
      <c r="DA701" s="7"/>
      <c r="DB701" s="7"/>
      <c r="DC701" s="7"/>
      <c r="DD701" s="7"/>
      <c r="DE701" s="7"/>
      <c r="DF701" s="7"/>
      <c r="DG701" s="7"/>
      <c r="DH701" s="7"/>
      <c r="DI701" s="7"/>
      <c r="DJ701" s="7"/>
      <c r="DK701" s="7"/>
      <c r="DL701" s="7"/>
      <c r="DM701" s="7"/>
      <c r="DN701" s="7"/>
      <c r="DO701" s="7"/>
      <c r="DP701" s="7"/>
      <c r="DQ701" s="7"/>
      <c r="DR701" s="7"/>
      <c r="DS701" s="7"/>
      <c r="DT701" s="7"/>
      <c r="DU701" s="7"/>
      <c r="DV701" s="7"/>
      <c r="DW701" s="7"/>
      <c r="DX701" s="7"/>
      <c r="DY701" s="7"/>
      <c r="DZ701" s="7"/>
      <c r="EA701" s="7"/>
    </row>
    <row r="702" spans="3:131" s="8" customFormat="1">
      <c r="C702" s="30"/>
      <c r="D702" s="3"/>
      <c r="E702" s="3"/>
      <c r="F702" s="3"/>
      <c r="G702" s="3"/>
      <c r="H702" s="3"/>
      <c r="I702" s="3"/>
      <c r="J702" s="3"/>
      <c r="K702" s="3"/>
      <c r="L702" s="3"/>
      <c r="M702" s="3"/>
      <c r="N702" s="3"/>
      <c r="O702" s="3"/>
      <c r="P702" s="3"/>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c r="AT702" s="7"/>
      <c r="AU702" s="7"/>
      <c r="AV702" s="7"/>
      <c r="AW702" s="7"/>
      <c r="AX702" s="7"/>
      <c r="AY702" s="7"/>
      <c r="AZ702" s="7"/>
      <c r="BA702" s="7"/>
      <c r="BB702" s="7"/>
      <c r="BC702" s="7"/>
      <c r="BD702" s="7"/>
      <c r="BE702" s="7"/>
      <c r="BF702" s="7"/>
      <c r="BG702" s="7"/>
      <c r="BH702" s="7"/>
      <c r="BI702" s="7"/>
      <c r="BJ702" s="7"/>
      <c r="BK702" s="7"/>
      <c r="BL702" s="7"/>
      <c r="BM702" s="7"/>
      <c r="BN702" s="7"/>
      <c r="BO702" s="7"/>
      <c r="BP702" s="7"/>
      <c r="BQ702" s="7"/>
      <c r="BR702" s="7"/>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7"/>
      <c r="CW702" s="7"/>
      <c r="CX702" s="7"/>
      <c r="CY702" s="7"/>
      <c r="CZ702" s="7"/>
      <c r="DA702" s="7"/>
      <c r="DB702" s="7"/>
      <c r="DC702" s="7"/>
      <c r="DD702" s="7"/>
      <c r="DE702" s="7"/>
      <c r="DF702" s="7"/>
      <c r="DG702" s="7"/>
      <c r="DH702" s="7"/>
      <c r="DI702" s="7"/>
      <c r="DJ702" s="7"/>
      <c r="DK702" s="7"/>
      <c r="DL702" s="7"/>
      <c r="DM702" s="7"/>
      <c r="DN702" s="7"/>
      <c r="DO702" s="7"/>
      <c r="DP702" s="7"/>
      <c r="DQ702" s="7"/>
      <c r="DR702" s="7"/>
      <c r="DS702" s="7"/>
      <c r="DT702" s="7"/>
      <c r="DU702" s="7"/>
      <c r="DV702" s="7"/>
      <c r="DW702" s="7"/>
      <c r="DX702" s="7"/>
      <c r="DY702" s="7"/>
      <c r="DZ702" s="7"/>
      <c r="EA702" s="7"/>
    </row>
    <row r="703" spans="3:131" s="8" customFormat="1">
      <c r="C703" s="30"/>
      <c r="D703" s="3"/>
      <c r="E703" s="3"/>
      <c r="F703" s="3"/>
      <c r="G703" s="3"/>
      <c r="H703" s="3"/>
      <c r="I703" s="3"/>
      <c r="J703" s="3"/>
      <c r="K703" s="3"/>
      <c r="L703" s="3"/>
      <c r="M703" s="3"/>
      <c r="N703" s="3"/>
      <c r="O703" s="3"/>
      <c r="P703" s="3"/>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c r="AT703" s="7"/>
      <c r="AU703" s="7"/>
      <c r="AV703" s="7"/>
      <c r="AW703" s="7"/>
      <c r="AX703" s="7"/>
      <c r="AY703" s="7"/>
      <c r="AZ703" s="7"/>
      <c r="BA703" s="7"/>
      <c r="BB703" s="7"/>
      <c r="BC703" s="7"/>
      <c r="BD703" s="7"/>
      <c r="BE703" s="7"/>
      <c r="BF703" s="7"/>
      <c r="BG703" s="7"/>
      <c r="BH703" s="7"/>
      <c r="BI703" s="7"/>
      <c r="BJ703" s="7"/>
      <c r="BK703" s="7"/>
      <c r="BL703" s="7"/>
      <c r="BM703" s="7"/>
      <c r="BN703" s="7"/>
      <c r="BO703" s="7"/>
      <c r="BP703" s="7"/>
      <c r="BQ703" s="7"/>
      <c r="BR703" s="7"/>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7"/>
      <c r="CW703" s="7"/>
      <c r="CX703" s="7"/>
      <c r="CY703" s="7"/>
      <c r="CZ703" s="7"/>
      <c r="DA703" s="7"/>
      <c r="DB703" s="7"/>
      <c r="DC703" s="7"/>
      <c r="DD703" s="7"/>
      <c r="DE703" s="7"/>
      <c r="DF703" s="7"/>
      <c r="DG703" s="7"/>
      <c r="DH703" s="7"/>
      <c r="DI703" s="7"/>
      <c r="DJ703" s="7"/>
      <c r="DK703" s="7"/>
      <c r="DL703" s="7"/>
      <c r="DM703" s="7"/>
      <c r="DN703" s="7"/>
      <c r="DO703" s="7"/>
      <c r="DP703" s="7"/>
      <c r="DQ703" s="7"/>
      <c r="DR703" s="7"/>
      <c r="DS703" s="7"/>
      <c r="DT703" s="7"/>
      <c r="DU703" s="7"/>
      <c r="DV703" s="7"/>
      <c r="DW703" s="7"/>
      <c r="DX703" s="7"/>
      <c r="DY703" s="7"/>
      <c r="DZ703" s="7"/>
      <c r="EA703" s="7"/>
    </row>
    <row r="704" spans="3:131" s="8" customFormat="1">
      <c r="C704" s="30"/>
      <c r="D704" s="3"/>
      <c r="E704" s="3"/>
      <c r="F704" s="3"/>
      <c r="G704" s="3"/>
      <c r="H704" s="3"/>
      <c r="I704" s="3"/>
      <c r="J704" s="3"/>
      <c r="K704" s="3"/>
      <c r="L704" s="3"/>
      <c r="M704" s="3"/>
      <c r="N704" s="3"/>
      <c r="O704" s="3"/>
      <c r="P704" s="3"/>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c r="AT704" s="7"/>
      <c r="AU704" s="7"/>
      <c r="AV704" s="7"/>
      <c r="AW704" s="7"/>
      <c r="AX704" s="7"/>
      <c r="AY704" s="7"/>
      <c r="AZ704" s="7"/>
      <c r="BA704" s="7"/>
      <c r="BB704" s="7"/>
      <c r="BC704" s="7"/>
      <c r="BD704" s="7"/>
      <c r="BE704" s="7"/>
      <c r="BF704" s="7"/>
      <c r="BG704" s="7"/>
      <c r="BH704" s="7"/>
      <c r="BI704" s="7"/>
      <c r="BJ704" s="7"/>
      <c r="BK704" s="7"/>
      <c r="BL704" s="7"/>
      <c r="BM704" s="7"/>
      <c r="BN704" s="7"/>
      <c r="BO704" s="7"/>
      <c r="BP704" s="7"/>
      <c r="BQ704" s="7"/>
      <c r="BR704" s="7"/>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7"/>
      <c r="CW704" s="7"/>
      <c r="CX704" s="7"/>
      <c r="CY704" s="7"/>
      <c r="CZ704" s="7"/>
      <c r="DA704" s="7"/>
      <c r="DB704" s="7"/>
      <c r="DC704" s="7"/>
      <c r="DD704" s="7"/>
      <c r="DE704" s="7"/>
      <c r="DF704" s="7"/>
      <c r="DG704" s="7"/>
      <c r="DH704" s="7"/>
      <c r="DI704" s="7"/>
      <c r="DJ704" s="7"/>
      <c r="DK704" s="7"/>
      <c r="DL704" s="7"/>
      <c r="DM704" s="7"/>
      <c r="DN704" s="7"/>
      <c r="DO704" s="7"/>
      <c r="DP704" s="7"/>
      <c r="DQ704" s="7"/>
      <c r="DR704" s="7"/>
      <c r="DS704" s="7"/>
      <c r="DT704" s="7"/>
      <c r="DU704" s="7"/>
      <c r="DV704" s="7"/>
      <c r="DW704" s="7"/>
      <c r="DX704" s="7"/>
      <c r="DY704" s="7"/>
      <c r="DZ704" s="7"/>
      <c r="EA704" s="7"/>
    </row>
    <row r="705" spans="3:131" s="8" customFormat="1">
      <c r="C705" s="30"/>
      <c r="D705" s="3"/>
      <c r="E705" s="3"/>
      <c r="F705" s="3"/>
      <c r="G705" s="3"/>
      <c r="H705" s="3"/>
      <c r="I705" s="3"/>
      <c r="J705" s="3"/>
      <c r="K705" s="3"/>
      <c r="L705" s="3"/>
      <c r="M705" s="3"/>
      <c r="N705" s="3"/>
      <c r="O705" s="3"/>
      <c r="P705" s="3"/>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c r="AT705" s="7"/>
      <c r="AU705" s="7"/>
      <c r="AV705" s="7"/>
      <c r="AW705" s="7"/>
      <c r="AX705" s="7"/>
      <c r="AY705" s="7"/>
      <c r="AZ705" s="7"/>
      <c r="BA705" s="7"/>
      <c r="BB705" s="7"/>
      <c r="BC705" s="7"/>
      <c r="BD705" s="7"/>
      <c r="BE705" s="7"/>
      <c r="BF705" s="7"/>
      <c r="BG705" s="7"/>
      <c r="BH705" s="7"/>
      <c r="BI705" s="7"/>
      <c r="BJ705" s="7"/>
      <c r="BK705" s="7"/>
      <c r="BL705" s="7"/>
      <c r="BM705" s="7"/>
      <c r="BN705" s="7"/>
      <c r="BO705" s="7"/>
      <c r="BP705" s="7"/>
      <c r="BQ705" s="7"/>
      <c r="BR705" s="7"/>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7"/>
      <c r="CW705" s="7"/>
      <c r="CX705" s="7"/>
      <c r="CY705" s="7"/>
      <c r="CZ705" s="7"/>
      <c r="DA705" s="7"/>
      <c r="DB705" s="7"/>
      <c r="DC705" s="7"/>
      <c r="DD705" s="7"/>
      <c r="DE705" s="7"/>
      <c r="DF705" s="7"/>
      <c r="DG705" s="7"/>
      <c r="DH705" s="7"/>
      <c r="DI705" s="7"/>
      <c r="DJ705" s="7"/>
      <c r="DK705" s="7"/>
      <c r="DL705" s="7"/>
      <c r="DM705" s="7"/>
      <c r="DN705" s="7"/>
      <c r="DO705" s="7"/>
      <c r="DP705" s="7"/>
      <c r="DQ705" s="7"/>
      <c r="DR705" s="7"/>
      <c r="DS705" s="7"/>
      <c r="DT705" s="7"/>
      <c r="DU705" s="7"/>
      <c r="DV705" s="7"/>
      <c r="DW705" s="7"/>
      <c r="DX705" s="7"/>
      <c r="DY705" s="7"/>
      <c r="DZ705" s="7"/>
      <c r="EA705" s="7"/>
    </row>
    <row r="706" spans="3:131" s="8" customFormat="1">
      <c r="C706" s="30"/>
      <c r="D706" s="3"/>
      <c r="E706" s="3"/>
      <c r="F706" s="3"/>
      <c r="G706" s="3"/>
      <c r="H706" s="3"/>
      <c r="I706" s="3"/>
      <c r="J706" s="3"/>
      <c r="K706" s="3"/>
      <c r="L706" s="3"/>
      <c r="M706" s="3"/>
      <c r="N706" s="3"/>
      <c r="O706" s="3"/>
      <c r="P706" s="3"/>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c r="AT706" s="7"/>
      <c r="AU706" s="7"/>
      <c r="AV706" s="7"/>
      <c r="AW706" s="7"/>
      <c r="AX706" s="7"/>
      <c r="AY706" s="7"/>
      <c r="AZ706" s="7"/>
      <c r="BA706" s="7"/>
      <c r="BB706" s="7"/>
      <c r="BC706" s="7"/>
      <c r="BD706" s="7"/>
      <c r="BE706" s="7"/>
      <c r="BF706" s="7"/>
      <c r="BG706" s="7"/>
      <c r="BH706" s="7"/>
      <c r="BI706" s="7"/>
      <c r="BJ706" s="7"/>
      <c r="BK706" s="7"/>
      <c r="BL706" s="7"/>
      <c r="BM706" s="7"/>
      <c r="BN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row>
    <row r="707" spans="3:131" s="8" customFormat="1">
      <c r="C707" s="30"/>
      <c r="D707" s="3"/>
      <c r="E707" s="3"/>
      <c r="F707" s="3"/>
      <c r="G707" s="3"/>
      <c r="H707" s="3"/>
      <c r="I707" s="3"/>
      <c r="J707" s="3"/>
      <c r="K707" s="3"/>
      <c r="L707" s="3"/>
      <c r="M707" s="3"/>
      <c r="N707" s="3"/>
      <c r="O707" s="3"/>
      <c r="P707" s="3"/>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c r="AT707" s="7"/>
      <c r="AU707" s="7"/>
      <c r="AV707" s="7"/>
      <c r="AW707" s="7"/>
      <c r="AX707" s="7"/>
      <c r="AY707" s="7"/>
      <c r="AZ707" s="7"/>
      <c r="BA707" s="7"/>
      <c r="BB707" s="7"/>
      <c r="BC707" s="7"/>
      <c r="BD707" s="7"/>
      <c r="BE707" s="7"/>
      <c r="BF707" s="7"/>
      <c r="BG707" s="7"/>
      <c r="BH707" s="7"/>
      <c r="BI707" s="7"/>
      <c r="BJ707" s="7"/>
      <c r="BK707" s="7"/>
      <c r="BL707" s="7"/>
      <c r="BM707" s="7"/>
      <c r="BN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c r="CX707" s="7"/>
      <c r="CY707" s="7"/>
      <c r="CZ707" s="7"/>
      <c r="DA707" s="7"/>
      <c r="DB707" s="7"/>
      <c r="DC707" s="7"/>
      <c r="DD707" s="7"/>
      <c r="DE707" s="7"/>
      <c r="DF707" s="7"/>
      <c r="DG707" s="7"/>
      <c r="DH707" s="7"/>
      <c r="DI707" s="7"/>
      <c r="DJ707" s="7"/>
      <c r="DK707" s="7"/>
      <c r="DL707" s="7"/>
      <c r="DM707" s="7"/>
      <c r="DN707" s="7"/>
      <c r="DO707" s="7"/>
      <c r="DP707" s="7"/>
      <c r="DQ707" s="7"/>
      <c r="DR707" s="7"/>
      <c r="DS707" s="7"/>
      <c r="DT707" s="7"/>
      <c r="DU707" s="7"/>
      <c r="DV707" s="7"/>
      <c r="DW707" s="7"/>
      <c r="DX707" s="7"/>
      <c r="DY707" s="7"/>
      <c r="DZ707" s="7"/>
      <c r="EA707" s="7"/>
    </row>
    <row r="708" spans="3:131" s="8" customFormat="1">
      <c r="C708" s="30"/>
      <c r="D708" s="3"/>
      <c r="E708" s="3"/>
      <c r="F708" s="3"/>
      <c r="G708" s="3"/>
      <c r="H708" s="3"/>
      <c r="I708" s="3"/>
      <c r="J708" s="3"/>
      <c r="K708" s="3"/>
      <c r="L708" s="3"/>
      <c r="M708" s="3"/>
      <c r="N708" s="3"/>
      <c r="O708" s="3"/>
      <c r="P708" s="3"/>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c r="AT708" s="7"/>
      <c r="AU708" s="7"/>
      <c r="AV708" s="7"/>
      <c r="AW708" s="7"/>
      <c r="AX708" s="7"/>
      <c r="AY708" s="7"/>
      <c r="AZ708" s="7"/>
      <c r="BA708" s="7"/>
      <c r="BB708" s="7"/>
      <c r="BC708" s="7"/>
      <c r="BD708" s="7"/>
      <c r="BE708" s="7"/>
      <c r="BF708" s="7"/>
      <c r="BG708" s="7"/>
      <c r="BH708" s="7"/>
      <c r="BI708" s="7"/>
      <c r="BJ708" s="7"/>
      <c r="BK708" s="7"/>
      <c r="BL708" s="7"/>
      <c r="BM708" s="7"/>
      <c r="BN708" s="7"/>
      <c r="BO708" s="7"/>
      <c r="BP708" s="7"/>
      <c r="BQ708" s="7"/>
      <c r="BR708" s="7"/>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row>
    <row r="709" spans="3:131" s="8" customFormat="1">
      <c r="C709" s="30"/>
      <c r="D709" s="3"/>
      <c r="E709" s="3"/>
      <c r="F709" s="3"/>
      <c r="G709" s="3"/>
      <c r="H709" s="3"/>
      <c r="I709" s="3"/>
      <c r="J709" s="3"/>
      <c r="K709" s="3"/>
      <c r="L709" s="3"/>
      <c r="M709" s="3"/>
      <c r="N709" s="3"/>
      <c r="O709" s="3"/>
      <c r="P709" s="3"/>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c r="AT709" s="7"/>
      <c r="AU709" s="7"/>
      <c r="AV709" s="7"/>
      <c r="AW709" s="7"/>
      <c r="AX709" s="7"/>
      <c r="AY709" s="7"/>
      <c r="AZ709" s="7"/>
      <c r="BA709" s="7"/>
      <c r="BB709" s="7"/>
      <c r="BC709" s="7"/>
      <c r="BD709" s="7"/>
      <c r="BE709" s="7"/>
      <c r="BF709" s="7"/>
      <c r="BG709" s="7"/>
      <c r="BH709" s="7"/>
      <c r="BI709" s="7"/>
      <c r="BJ709" s="7"/>
      <c r="BK709" s="7"/>
      <c r="BL709" s="7"/>
      <c r="BM709" s="7"/>
      <c r="BN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CX709" s="7"/>
      <c r="CY709" s="7"/>
      <c r="CZ709" s="7"/>
      <c r="DA709" s="7"/>
      <c r="DB709" s="7"/>
      <c r="DC709" s="7"/>
      <c r="DD709" s="7"/>
      <c r="DE709" s="7"/>
      <c r="DF709" s="7"/>
      <c r="DG709" s="7"/>
      <c r="DH709" s="7"/>
      <c r="DI709" s="7"/>
      <c r="DJ709" s="7"/>
      <c r="DK709" s="7"/>
      <c r="DL709" s="7"/>
      <c r="DM709" s="7"/>
      <c r="DN709" s="7"/>
      <c r="DO709" s="7"/>
      <c r="DP709" s="7"/>
      <c r="DQ709" s="7"/>
      <c r="DR709" s="7"/>
      <c r="DS709" s="7"/>
      <c r="DT709" s="7"/>
      <c r="DU709" s="7"/>
      <c r="DV709" s="7"/>
      <c r="DW709" s="7"/>
      <c r="DX709" s="7"/>
      <c r="DY709" s="7"/>
      <c r="DZ709" s="7"/>
      <c r="EA709" s="7"/>
    </row>
    <row r="710" spans="3:131" s="8" customFormat="1">
      <c r="C710" s="30"/>
      <c r="D710" s="3"/>
      <c r="E710" s="3"/>
      <c r="F710" s="3"/>
      <c r="G710" s="3"/>
      <c r="H710" s="3"/>
      <c r="I710" s="3"/>
      <c r="J710" s="3"/>
      <c r="K710" s="3"/>
      <c r="L710" s="3"/>
      <c r="M710" s="3"/>
      <c r="N710" s="3"/>
      <c r="O710" s="3"/>
      <c r="P710" s="3"/>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c r="AT710" s="7"/>
      <c r="AU710" s="7"/>
      <c r="AV710" s="7"/>
      <c r="AW710" s="7"/>
      <c r="AX710" s="7"/>
      <c r="AY710" s="7"/>
      <c r="AZ710" s="7"/>
      <c r="BA710" s="7"/>
      <c r="BB710" s="7"/>
      <c r="BC710" s="7"/>
      <c r="BD710" s="7"/>
      <c r="BE710" s="7"/>
      <c r="BF710" s="7"/>
      <c r="BG710" s="7"/>
      <c r="BH710" s="7"/>
      <c r="BI710" s="7"/>
      <c r="BJ710" s="7"/>
      <c r="BK710" s="7"/>
      <c r="BL710" s="7"/>
      <c r="BM710" s="7"/>
      <c r="BN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CX710" s="7"/>
      <c r="CY710" s="7"/>
      <c r="CZ710" s="7"/>
      <c r="DA710" s="7"/>
      <c r="DB710" s="7"/>
      <c r="DC710" s="7"/>
      <c r="DD710" s="7"/>
      <c r="DE710" s="7"/>
      <c r="DF710" s="7"/>
      <c r="DG710" s="7"/>
      <c r="DH710" s="7"/>
      <c r="DI710" s="7"/>
      <c r="DJ710" s="7"/>
      <c r="DK710" s="7"/>
      <c r="DL710" s="7"/>
      <c r="DM710" s="7"/>
      <c r="DN710" s="7"/>
      <c r="DO710" s="7"/>
      <c r="DP710" s="7"/>
      <c r="DQ710" s="7"/>
      <c r="DR710" s="7"/>
      <c r="DS710" s="7"/>
      <c r="DT710" s="7"/>
      <c r="DU710" s="7"/>
      <c r="DV710" s="7"/>
      <c r="DW710" s="7"/>
      <c r="DX710" s="7"/>
      <c r="DY710" s="7"/>
      <c r="DZ710" s="7"/>
      <c r="EA710" s="7"/>
    </row>
    <row r="711" spans="3:131" s="8" customFormat="1">
      <c r="C711" s="30"/>
      <c r="D711" s="3"/>
      <c r="E711" s="3"/>
      <c r="F711" s="3"/>
      <c r="G711" s="3"/>
      <c r="H711" s="3"/>
      <c r="I711" s="3"/>
      <c r="J711" s="3"/>
      <c r="K711" s="3"/>
      <c r="L711" s="3"/>
      <c r="M711" s="3"/>
      <c r="N711" s="3"/>
      <c r="O711" s="3"/>
      <c r="P711" s="3"/>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c r="AT711" s="7"/>
      <c r="AU711" s="7"/>
      <c r="AV711" s="7"/>
      <c r="AW711" s="7"/>
      <c r="AX711" s="7"/>
      <c r="AY711" s="7"/>
      <c r="AZ711" s="7"/>
      <c r="BA711" s="7"/>
      <c r="BB711" s="7"/>
      <c r="BC711" s="7"/>
      <c r="BD711" s="7"/>
      <c r="BE711" s="7"/>
      <c r="BF711" s="7"/>
      <c r="BG711" s="7"/>
      <c r="BH711" s="7"/>
      <c r="BI711" s="7"/>
      <c r="BJ711" s="7"/>
      <c r="BK711" s="7"/>
      <c r="BL711" s="7"/>
      <c r="BM711" s="7"/>
      <c r="BN711" s="7"/>
      <c r="BO711" s="7"/>
      <c r="BP711" s="7"/>
      <c r="BQ711" s="7"/>
      <c r="BR711" s="7"/>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row>
    <row r="712" spans="3:131" s="8" customFormat="1">
      <c r="C712" s="30"/>
      <c r="D712" s="3"/>
      <c r="E712" s="3"/>
      <c r="F712" s="3"/>
      <c r="G712" s="3"/>
      <c r="H712" s="3"/>
      <c r="I712" s="3"/>
      <c r="J712" s="3"/>
      <c r="K712" s="3"/>
      <c r="L712" s="3"/>
      <c r="M712" s="3"/>
      <c r="N712" s="3"/>
      <c r="O712" s="3"/>
      <c r="P712" s="3"/>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c r="AT712" s="7"/>
      <c r="AU712" s="7"/>
      <c r="AV712" s="7"/>
      <c r="AW712" s="7"/>
      <c r="AX712" s="7"/>
      <c r="AY712" s="7"/>
      <c r="AZ712" s="7"/>
      <c r="BA712" s="7"/>
      <c r="BB712" s="7"/>
      <c r="BC712" s="7"/>
      <c r="BD712" s="7"/>
      <c r="BE712" s="7"/>
      <c r="BF712" s="7"/>
      <c r="BG712" s="7"/>
      <c r="BH712" s="7"/>
      <c r="BI712" s="7"/>
      <c r="BJ712" s="7"/>
      <c r="BK712" s="7"/>
      <c r="BL712" s="7"/>
      <c r="BM712" s="7"/>
      <c r="BN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row>
    <row r="713" spans="3:131" s="8" customFormat="1">
      <c r="C713" s="30"/>
      <c r="D713" s="3"/>
      <c r="E713" s="3"/>
      <c r="F713" s="3"/>
      <c r="G713" s="3"/>
      <c r="H713" s="3"/>
      <c r="I713" s="3"/>
      <c r="J713" s="3"/>
      <c r="K713" s="3"/>
      <c r="L713" s="3"/>
      <c r="M713" s="3"/>
      <c r="N713" s="3"/>
      <c r="O713" s="3"/>
      <c r="P713" s="3"/>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c r="AT713" s="7"/>
      <c r="AU713" s="7"/>
      <c r="AV713" s="7"/>
      <c r="AW713" s="7"/>
      <c r="AX713" s="7"/>
      <c r="AY713" s="7"/>
      <c r="AZ713" s="7"/>
      <c r="BA713" s="7"/>
      <c r="BB713" s="7"/>
      <c r="BC713" s="7"/>
      <c r="BD713" s="7"/>
      <c r="BE713" s="7"/>
      <c r="BF713" s="7"/>
      <c r="BG713" s="7"/>
      <c r="BH713" s="7"/>
      <c r="BI713" s="7"/>
      <c r="BJ713" s="7"/>
      <c r="BK713" s="7"/>
      <c r="BL713" s="7"/>
      <c r="BM713" s="7"/>
      <c r="BN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CX713" s="7"/>
      <c r="CY713" s="7"/>
      <c r="CZ713" s="7"/>
      <c r="DA713" s="7"/>
      <c r="DB713" s="7"/>
      <c r="DC713" s="7"/>
      <c r="DD713" s="7"/>
      <c r="DE713" s="7"/>
      <c r="DF713" s="7"/>
      <c r="DG713" s="7"/>
      <c r="DH713" s="7"/>
      <c r="DI713" s="7"/>
      <c r="DJ713" s="7"/>
      <c r="DK713" s="7"/>
      <c r="DL713" s="7"/>
      <c r="DM713" s="7"/>
      <c r="DN713" s="7"/>
      <c r="DO713" s="7"/>
      <c r="DP713" s="7"/>
      <c r="DQ713" s="7"/>
      <c r="DR713" s="7"/>
      <c r="DS713" s="7"/>
      <c r="DT713" s="7"/>
      <c r="DU713" s="7"/>
      <c r="DV713" s="7"/>
      <c r="DW713" s="7"/>
      <c r="DX713" s="7"/>
      <c r="DY713" s="7"/>
      <c r="DZ713" s="7"/>
      <c r="EA713" s="7"/>
    </row>
    <row r="714" spans="3:131" s="8" customFormat="1">
      <c r="C714" s="30"/>
      <c r="D714" s="3"/>
      <c r="E714" s="3"/>
      <c r="F714" s="3"/>
      <c r="G714" s="3"/>
      <c r="H714" s="3"/>
      <c r="I714" s="3"/>
      <c r="J714" s="3"/>
      <c r="K714" s="3"/>
      <c r="L714" s="3"/>
      <c r="M714" s="3"/>
      <c r="N714" s="3"/>
      <c r="O714" s="3"/>
      <c r="P714" s="3"/>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c r="AT714" s="7"/>
      <c r="AU714" s="7"/>
      <c r="AV714" s="7"/>
      <c r="AW714" s="7"/>
      <c r="AX714" s="7"/>
      <c r="AY714" s="7"/>
      <c r="AZ714" s="7"/>
      <c r="BA714" s="7"/>
      <c r="BB714" s="7"/>
      <c r="BC714" s="7"/>
      <c r="BD714" s="7"/>
      <c r="BE714" s="7"/>
      <c r="BF714" s="7"/>
      <c r="BG714" s="7"/>
      <c r="BH714" s="7"/>
      <c r="BI714" s="7"/>
      <c r="BJ714" s="7"/>
      <c r="BK714" s="7"/>
      <c r="BL714" s="7"/>
      <c r="BM714" s="7"/>
      <c r="BN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c r="CY714" s="7"/>
      <c r="CZ714" s="7"/>
      <c r="DA714" s="7"/>
      <c r="DB714" s="7"/>
      <c r="DC714" s="7"/>
      <c r="DD714" s="7"/>
      <c r="DE714" s="7"/>
      <c r="DF714" s="7"/>
      <c r="DG714" s="7"/>
      <c r="DH714" s="7"/>
      <c r="DI714" s="7"/>
      <c r="DJ714" s="7"/>
      <c r="DK714" s="7"/>
      <c r="DL714" s="7"/>
      <c r="DM714" s="7"/>
      <c r="DN714" s="7"/>
      <c r="DO714" s="7"/>
      <c r="DP714" s="7"/>
      <c r="DQ714" s="7"/>
      <c r="DR714" s="7"/>
      <c r="DS714" s="7"/>
      <c r="DT714" s="7"/>
      <c r="DU714" s="7"/>
      <c r="DV714" s="7"/>
      <c r="DW714" s="7"/>
      <c r="DX714" s="7"/>
      <c r="DY714" s="7"/>
      <c r="DZ714" s="7"/>
      <c r="EA714" s="7"/>
    </row>
    <row r="715" spans="3:131" s="8" customFormat="1">
      <c r="C715" s="30"/>
      <c r="D715" s="3"/>
      <c r="E715" s="3"/>
      <c r="F715" s="3"/>
      <c r="G715" s="3"/>
      <c r="H715" s="3"/>
      <c r="I715" s="3"/>
      <c r="J715" s="3"/>
      <c r="K715" s="3"/>
      <c r="L715" s="3"/>
      <c r="M715" s="3"/>
      <c r="N715" s="3"/>
      <c r="O715" s="3"/>
      <c r="P715" s="3"/>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c r="AT715" s="7"/>
      <c r="AU715" s="7"/>
      <c r="AV715" s="7"/>
      <c r="AW715" s="7"/>
      <c r="AX715" s="7"/>
      <c r="AY715" s="7"/>
      <c r="AZ715" s="7"/>
      <c r="BA715" s="7"/>
      <c r="BB715" s="7"/>
      <c r="BC715" s="7"/>
      <c r="BD715" s="7"/>
      <c r="BE715" s="7"/>
      <c r="BF715" s="7"/>
      <c r="BG715" s="7"/>
      <c r="BH715" s="7"/>
      <c r="BI715" s="7"/>
      <c r="BJ715" s="7"/>
      <c r="BK715" s="7"/>
      <c r="BL715" s="7"/>
      <c r="BM715" s="7"/>
      <c r="BN715" s="7"/>
      <c r="BO715" s="7"/>
      <c r="BP715" s="7"/>
      <c r="BQ715" s="7"/>
      <c r="BR715" s="7"/>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c r="DA715" s="7"/>
      <c r="DB715" s="7"/>
      <c r="DC715" s="7"/>
      <c r="DD715" s="7"/>
      <c r="DE715" s="7"/>
      <c r="DF715" s="7"/>
      <c r="DG715" s="7"/>
      <c r="DH715" s="7"/>
      <c r="DI715" s="7"/>
      <c r="DJ715" s="7"/>
      <c r="DK715" s="7"/>
      <c r="DL715" s="7"/>
      <c r="DM715" s="7"/>
      <c r="DN715" s="7"/>
      <c r="DO715" s="7"/>
      <c r="DP715" s="7"/>
      <c r="DQ715" s="7"/>
      <c r="DR715" s="7"/>
      <c r="DS715" s="7"/>
      <c r="DT715" s="7"/>
      <c r="DU715" s="7"/>
      <c r="DV715" s="7"/>
      <c r="DW715" s="7"/>
      <c r="DX715" s="7"/>
      <c r="DY715" s="7"/>
      <c r="DZ715" s="7"/>
      <c r="EA715" s="7"/>
    </row>
    <row r="716" spans="3:131" s="8" customFormat="1">
      <c r="C716" s="30"/>
      <c r="D716" s="3"/>
      <c r="E716" s="3"/>
      <c r="F716" s="3"/>
      <c r="G716" s="3"/>
      <c r="H716" s="3"/>
      <c r="I716" s="3"/>
      <c r="J716" s="3"/>
      <c r="K716" s="3"/>
      <c r="L716" s="3"/>
      <c r="M716" s="3"/>
      <c r="N716" s="3"/>
      <c r="O716" s="3"/>
      <c r="P716" s="3"/>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c r="AT716" s="7"/>
      <c r="AU716" s="7"/>
      <c r="AV716" s="7"/>
      <c r="AW716" s="7"/>
      <c r="AX716" s="7"/>
      <c r="AY716" s="7"/>
      <c r="AZ716" s="7"/>
      <c r="BA716" s="7"/>
      <c r="BB716" s="7"/>
      <c r="BC716" s="7"/>
      <c r="BD716" s="7"/>
      <c r="BE716" s="7"/>
      <c r="BF716" s="7"/>
      <c r="BG716" s="7"/>
      <c r="BH716" s="7"/>
      <c r="BI716" s="7"/>
      <c r="BJ716" s="7"/>
      <c r="BK716" s="7"/>
      <c r="BL716" s="7"/>
      <c r="BM716" s="7"/>
      <c r="BN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c r="DA716" s="7"/>
      <c r="DB716" s="7"/>
      <c r="DC716" s="7"/>
      <c r="DD716" s="7"/>
      <c r="DE716" s="7"/>
      <c r="DF716" s="7"/>
      <c r="DG716" s="7"/>
      <c r="DH716" s="7"/>
      <c r="DI716" s="7"/>
      <c r="DJ716" s="7"/>
      <c r="DK716" s="7"/>
      <c r="DL716" s="7"/>
      <c r="DM716" s="7"/>
      <c r="DN716" s="7"/>
      <c r="DO716" s="7"/>
      <c r="DP716" s="7"/>
      <c r="DQ716" s="7"/>
      <c r="DR716" s="7"/>
      <c r="DS716" s="7"/>
      <c r="DT716" s="7"/>
      <c r="DU716" s="7"/>
      <c r="DV716" s="7"/>
      <c r="DW716" s="7"/>
      <c r="DX716" s="7"/>
      <c r="DY716" s="7"/>
      <c r="DZ716" s="7"/>
      <c r="EA716" s="7"/>
    </row>
    <row r="717" spans="3:131" s="8" customFormat="1">
      <c r="C717" s="30"/>
      <c r="D717" s="3"/>
      <c r="E717" s="3"/>
      <c r="F717" s="3"/>
      <c r="G717" s="3"/>
      <c r="H717" s="3"/>
      <c r="I717" s="3"/>
      <c r="J717" s="3"/>
      <c r="K717" s="3"/>
      <c r="L717" s="3"/>
      <c r="M717" s="3"/>
      <c r="N717" s="3"/>
      <c r="O717" s="3"/>
      <c r="P717" s="3"/>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c r="AT717" s="7"/>
      <c r="AU717" s="7"/>
      <c r="AV717" s="7"/>
      <c r="AW717" s="7"/>
      <c r="AX717" s="7"/>
      <c r="AY717" s="7"/>
      <c r="AZ717" s="7"/>
      <c r="BA717" s="7"/>
      <c r="BB717" s="7"/>
      <c r="BC717" s="7"/>
      <c r="BD717" s="7"/>
      <c r="BE717" s="7"/>
      <c r="BF717" s="7"/>
      <c r="BG717" s="7"/>
      <c r="BH717" s="7"/>
      <c r="BI717" s="7"/>
      <c r="BJ717" s="7"/>
      <c r="BK717" s="7"/>
      <c r="BL717" s="7"/>
      <c r="BM717" s="7"/>
      <c r="BN717" s="7"/>
      <c r="BO717" s="7"/>
      <c r="BP717" s="7"/>
      <c r="BQ717" s="7"/>
      <c r="BR717" s="7"/>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c r="DA717" s="7"/>
      <c r="DB717" s="7"/>
      <c r="DC717" s="7"/>
      <c r="DD717" s="7"/>
      <c r="DE717" s="7"/>
      <c r="DF717" s="7"/>
      <c r="DG717" s="7"/>
      <c r="DH717" s="7"/>
      <c r="DI717" s="7"/>
      <c r="DJ717" s="7"/>
      <c r="DK717" s="7"/>
      <c r="DL717" s="7"/>
      <c r="DM717" s="7"/>
      <c r="DN717" s="7"/>
      <c r="DO717" s="7"/>
      <c r="DP717" s="7"/>
      <c r="DQ717" s="7"/>
      <c r="DR717" s="7"/>
      <c r="DS717" s="7"/>
      <c r="DT717" s="7"/>
      <c r="DU717" s="7"/>
      <c r="DV717" s="7"/>
      <c r="DW717" s="7"/>
      <c r="DX717" s="7"/>
      <c r="DY717" s="7"/>
      <c r="DZ717" s="7"/>
      <c r="EA717" s="7"/>
    </row>
    <row r="718" spans="3:131" s="8" customFormat="1">
      <c r="C718" s="30"/>
      <c r="D718" s="3"/>
      <c r="E718" s="3"/>
      <c r="F718" s="3"/>
      <c r="G718" s="3"/>
      <c r="H718" s="3"/>
      <c r="I718" s="3"/>
      <c r="J718" s="3"/>
      <c r="K718" s="3"/>
      <c r="L718" s="3"/>
      <c r="M718" s="3"/>
      <c r="N718" s="3"/>
      <c r="O718" s="3"/>
      <c r="P718" s="3"/>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c r="AT718" s="7"/>
      <c r="AU718" s="7"/>
      <c r="AV718" s="7"/>
      <c r="AW718" s="7"/>
      <c r="AX718" s="7"/>
      <c r="AY718" s="7"/>
      <c r="AZ718" s="7"/>
      <c r="BA718" s="7"/>
      <c r="BB718" s="7"/>
      <c r="BC718" s="7"/>
      <c r="BD718" s="7"/>
      <c r="BE718" s="7"/>
      <c r="BF718" s="7"/>
      <c r="BG718" s="7"/>
      <c r="BH718" s="7"/>
      <c r="BI718" s="7"/>
      <c r="BJ718" s="7"/>
      <c r="BK718" s="7"/>
      <c r="BL718" s="7"/>
      <c r="BM718" s="7"/>
      <c r="BN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c r="DA718" s="7"/>
      <c r="DB718" s="7"/>
      <c r="DC718" s="7"/>
      <c r="DD718" s="7"/>
      <c r="DE718" s="7"/>
      <c r="DF718" s="7"/>
      <c r="DG718" s="7"/>
      <c r="DH718" s="7"/>
      <c r="DI718" s="7"/>
      <c r="DJ718" s="7"/>
      <c r="DK718" s="7"/>
      <c r="DL718" s="7"/>
      <c r="DM718" s="7"/>
      <c r="DN718" s="7"/>
      <c r="DO718" s="7"/>
      <c r="DP718" s="7"/>
      <c r="DQ718" s="7"/>
      <c r="DR718" s="7"/>
      <c r="DS718" s="7"/>
      <c r="DT718" s="7"/>
      <c r="DU718" s="7"/>
      <c r="DV718" s="7"/>
      <c r="DW718" s="7"/>
      <c r="DX718" s="7"/>
      <c r="DY718" s="7"/>
      <c r="DZ718" s="7"/>
      <c r="EA718" s="7"/>
    </row>
    <row r="719" spans="3:131" s="8" customFormat="1">
      <c r="C719" s="30"/>
      <c r="D719" s="3"/>
      <c r="E719" s="3"/>
      <c r="F719" s="3"/>
      <c r="G719" s="3"/>
      <c r="H719" s="3"/>
      <c r="I719" s="3"/>
      <c r="J719" s="3"/>
      <c r="K719" s="3"/>
      <c r="L719" s="3"/>
      <c r="M719" s="3"/>
      <c r="N719" s="3"/>
      <c r="O719" s="3"/>
      <c r="P719" s="3"/>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c r="AT719" s="7"/>
      <c r="AU719" s="7"/>
      <c r="AV719" s="7"/>
      <c r="AW719" s="7"/>
      <c r="AX719" s="7"/>
      <c r="AY719" s="7"/>
      <c r="AZ719" s="7"/>
      <c r="BA719" s="7"/>
      <c r="BB719" s="7"/>
      <c r="BC719" s="7"/>
      <c r="BD719" s="7"/>
      <c r="BE719" s="7"/>
      <c r="BF719" s="7"/>
      <c r="BG719" s="7"/>
      <c r="BH719" s="7"/>
      <c r="BI719" s="7"/>
      <c r="BJ719" s="7"/>
      <c r="BK719" s="7"/>
      <c r="BL719" s="7"/>
      <c r="BM719" s="7"/>
      <c r="BN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c r="DA719" s="7"/>
      <c r="DB719" s="7"/>
      <c r="DC719" s="7"/>
      <c r="DD719" s="7"/>
      <c r="DE719" s="7"/>
      <c r="DF719" s="7"/>
      <c r="DG719" s="7"/>
      <c r="DH719" s="7"/>
      <c r="DI719" s="7"/>
      <c r="DJ719" s="7"/>
      <c r="DK719" s="7"/>
      <c r="DL719" s="7"/>
      <c r="DM719" s="7"/>
      <c r="DN719" s="7"/>
      <c r="DO719" s="7"/>
      <c r="DP719" s="7"/>
      <c r="DQ719" s="7"/>
      <c r="DR719" s="7"/>
      <c r="DS719" s="7"/>
      <c r="DT719" s="7"/>
      <c r="DU719" s="7"/>
      <c r="DV719" s="7"/>
      <c r="DW719" s="7"/>
      <c r="DX719" s="7"/>
      <c r="DY719" s="7"/>
      <c r="DZ719" s="7"/>
      <c r="EA719" s="7"/>
    </row>
    <row r="720" spans="3:131" s="8" customFormat="1">
      <c r="C720" s="30"/>
      <c r="D720" s="3"/>
      <c r="E720" s="3"/>
      <c r="F720" s="3"/>
      <c r="G720" s="3"/>
      <c r="H720" s="3"/>
      <c r="I720" s="3"/>
      <c r="J720" s="3"/>
      <c r="K720" s="3"/>
      <c r="L720" s="3"/>
      <c r="M720" s="3"/>
      <c r="N720" s="3"/>
      <c r="O720" s="3"/>
      <c r="P720" s="3"/>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c r="AT720" s="7"/>
      <c r="AU720" s="7"/>
      <c r="AV720" s="7"/>
      <c r="AW720" s="7"/>
      <c r="AX720" s="7"/>
      <c r="AY720" s="7"/>
      <c r="AZ720" s="7"/>
      <c r="BA720" s="7"/>
      <c r="BB720" s="7"/>
      <c r="BC720" s="7"/>
      <c r="BD720" s="7"/>
      <c r="BE720" s="7"/>
      <c r="BF720" s="7"/>
      <c r="BG720" s="7"/>
      <c r="BH720" s="7"/>
      <c r="BI720" s="7"/>
      <c r="BJ720" s="7"/>
      <c r="BK720" s="7"/>
      <c r="BL720" s="7"/>
      <c r="BM720" s="7"/>
      <c r="BN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c r="CY720" s="7"/>
      <c r="CZ720" s="7"/>
      <c r="DA720" s="7"/>
      <c r="DB720" s="7"/>
      <c r="DC720" s="7"/>
      <c r="DD720" s="7"/>
      <c r="DE720" s="7"/>
      <c r="DF720" s="7"/>
      <c r="DG720" s="7"/>
      <c r="DH720" s="7"/>
      <c r="DI720" s="7"/>
      <c r="DJ720" s="7"/>
      <c r="DK720" s="7"/>
      <c r="DL720" s="7"/>
      <c r="DM720" s="7"/>
      <c r="DN720" s="7"/>
      <c r="DO720" s="7"/>
      <c r="DP720" s="7"/>
      <c r="DQ720" s="7"/>
      <c r="DR720" s="7"/>
      <c r="DS720" s="7"/>
      <c r="DT720" s="7"/>
      <c r="DU720" s="7"/>
      <c r="DV720" s="7"/>
      <c r="DW720" s="7"/>
      <c r="DX720" s="7"/>
      <c r="DY720" s="7"/>
      <c r="DZ720" s="7"/>
      <c r="EA720" s="7"/>
    </row>
    <row r="721" spans="3:131" s="8" customFormat="1">
      <c r="C721" s="30"/>
      <c r="D721" s="3"/>
      <c r="E721" s="3"/>
      <c r="F721" s="3"/>
      <c r="G721" s="3"/>
      <c r="H721" s="3"/>
      <c r="I721" s="3"/>
      <c r="J721" s="3"/>
      <c r="K721" s="3"/>
      <c r="L721" s="3"/>
      <c r="M721" s="3"/>
      <c r="N721" s="3"/>
      <c r="O721" s="3"/>
      <c r="P721" s="3"/>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c r="AT721" s="7"/>
      <c r="AU721" s="7"/>
      <c r="AV721" s="7"/>
      <c r="AW721" s="7"/>
      <c r="AX721" s="7"/>
      <c r="AY721" s="7"/>
      <c r="AZ721" s="7"/>
      <c r="BA721" s="7"/>
      <c r="BB721" s="7"/>
      <c r="BC721" s="7"/>
      <c r="BD721" s="7"/>
      <c r="BE721" s="7"/>
      <c r="BF721" s="7"/>
      <c r="BG721" s="7"/>
      <c r="BH721" s="7"/>
      <c r="BI721" s="7"/>
      <c r="BJ721" s="7"/>
      <c r="BK721" s="7"/>
      <c r="BL721" s="7"/>
      <c r="BM721" s="7"/>
      <c r="BN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7"/>
      <c r="CW721" s="7"/>
      <c r="CX721" s="7"/>
      <c r="CY721" s="7"/>
      <c r="CZ721" s="7"/>
      <c r="DA721" s="7"/>
      <c r="DB721" s="7"/>
      <c r="DC721" s="7"/>
      <c r="DD721" s="7"/>
      <c r="DE721" s="7"/>
      <c r="DF721" s="7"/>
      <c r="DG721" s="7"/>
      <c r="DH721" s="7"/>
      <c r="DI721" s="7"/>
      <c r="DJ721" s="7"/>
      <c r="DK721" s="7"/>
      <c r="DL721" s="7"/>
      <c r="DM721" s="7"/>
      <c r="DN721" s="7"/>
      <c r="DO721" s="7"/>
      <c r="DP721" s="7"/>
      <c r="DQ721" s="7"/>
      <c r="DR721" s="7"/>
      <c r="DS721" s="7"/>
      <c r="DT721" s="7"/>
      <c r="DU721" s="7"/>
      <c r="DV721" s="7"/>
      <c r="DW721" s="7"/>
      <c r="DX721" s="7"/>
      <c r="DY721" s="7"/>
      <c r="DZ721" s="7"/>
      <c r="EA721" s="7"/>
    </row>
    <row r="722" spans="3:131" s="8" customFormat="1">
      <c r="C722" s="30"/>
      <c r="D722" s="3"/>
      <c r="E722" s="3"/>
      <c r="F722" s="3"/>
      <c r="G722" s="3"/>
      <c r="H722" s="3"/>
      <c r="I722" s="3"/>
      <c r="J722" s="3"/>
      <c r="K722" s="3"/>
      <c r="L722" s="3"/>
      <c r="M722" s="3"/>
      <c r="N722" s="3"/>
      <c r="O722" s="3"/>
      <c r="P722" s="3"/>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c r="AT722" s="7"/>
      <c r="AU722" s="7"/>
      <c r="AV722" s="7"/>
      <c r="AW722" s="7"/>
      <c r="AX722" s="7"/>
      <c r="AY722" s="7"/>
      <c r="AZ722" s="7"/>
      <c r="BA722" s="7"/>
      <c r="BB722" s="7"/>
      <c r="BC722" s="7"/>
      <c r="BD722" s="7"/>
      <c r="BE722" s="7"/>
      <c r="BF722" s="7"/>
      <c r="BG722" s="7"/>
      <c r="BH722" s="7"/>
      <c r="BI722" s="7"/>
      <c r="BJ722" s="7"/>
      <c r="BK722" s="7"/>
      <c r="BL722" s="7"/>
      <c r="BM722" s="7"/>
      <c r="BN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7"/>
      <c r="CV722" s="7"/>
      <c r="CW722" s="7"/>
      <c r="CX722" s="7"/>
      <c r="CY722" s="7"/>
      <c r="CZ722" s="7"/>
      <c r="DA722" s="7"/>
      <c r="DB722" s="7"/>
      <c r="DC722" s="7"/>
      <c r="DD722" s="7"/>
      <c r="DE722" s="7"/>
      <c r="DF722" s="7"/>
      <c r="DG722" s="7"/>
      <c r="DH722" s="7"/>
      <c r="DI722" s="7"/>
      <c r="DJ722" s="7"/>
      <c r="DK722" s="7"/>
      <c r="DL722" s="7"/>
      <c r="DM722" s="7"/>
      <c r="DN722" s="7"/>
      <c r="DO722" s="7"/>
      <c r="DP722" s="7"/>
      <c r="DQ722" s="7"/>
      <c r="DR722" s="7"/>
      <c r="DS722" s="7"/>
      <c r="DT722" s="7"/>
      <c r="DU722" s="7"/>
      <c r="DV722" s="7"/>
      <c r="DW722" s="7"/>
      <c r="DX722" s="7"/>
      <c r="DY722" s="7"/>
      <c r="DZ722" s="7"/>
      <c r="EA722" s="7"/>
    </row>
    <row r="723" spans="3:131" s="8" customFormat="1">
      <c r="C723" s="30"/>
      <c r="D723" s="3"/>
      <c r="E723" s="3"/>
      <c r="F723" s="3"/>
      <c r="G723" s="3"/>
      <c r="H723" s="3"/>
      <c r="I723" s="3"/>
      <c r="J723" s="3"/>
      <c r="K723" s="3"/>
      <c r="L723" s="3"/>
      <c r="M723" s="3"/>
      <c r="N723" s="3"/>
      <c r="O723" s="3"/>
      <c r="P723" s="3"/>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c r="AT723" s="7"/>
      <c r="AU723" s="7"/>
      <c r="AV723" s="7"/>
      <c r="AW723" s="7"/>
      <c r="AX723" s="7"/>
      <c r="AY723" s="7"/>
      <c r="AZ723" s="7"/>
      <c r="BA723" s="7"/>
      <c r="BB723" s="7"/>
      <c r="BC723" s="7"/>
      <c r="BD723" s="7"/>
      <c r="BE723" s="7"/>
      <c r="BF723" s="7"/>
      <c r="BG723" s="7"/>
      <c r="BH723" s="7"/>
      <c r="BI723" s="7"/>
      <c r="BJ723" s="7"/>
      <c r="BK723" s="7"/>
      <c r="BL723" s="7"/>
      <c r="BM723" s="7"/>
      <c r="BN723" s="7"/>
      <c r="BO723" s="7"/>
      <c r="BP723" s="7"/>
      <c r="BQ723" s="7"/>
      <c r="BR723" s="7"/>
      <c r="BS723" s="7"/>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7"/>
      <c r="CV723" s="7"/>
      <c r="CW723" s="7"/>
      <c r="CX723" s="7"/>
      <c r="CY723" s="7"/>
      <c r="CZ723" s="7"/>
      <c r="DA723" s="7"/>
      <c r="DB723" s="7"/>
      <c r="DC723" s="7"/>
      <c r="DD723" s="7"/>
      <c r="DE723" s="7"/>
      <c r="DF723" s="7"/>
      <c r="DG723" s="7"/>
      <c r="DH723" s="7"/>
      <c r="DI723" s="7"/>
      <c r="DJ723" s="7"/>
      <c r="DK723" s="7"/>
      <c r="DL723" s="7"/>
      <c r="DM723" s="7"/>
      <c r="DN723" s="7"/>
      <c r="DO723" s="7"/>
      <c r="DP723" s="7"/>
      <c r="DQ723" s="7"/>
      <c r="DR723" s="7"/>
      <c r="DS723" s="7"/>
      <c r="DT723" s="7"/>
      <c r="DU723" s="7"/>
      <c r="DV723" s="7"/>
      <c r="DW723" s="7"/>
      <c r="DX723" s="7"/>
      <c r="DY723" s="7"/>
      <c r="DZ723" s="7"/>
      <c r="EA723" s="7"/>
    </row>
    <row r="724" spans="3:131" s="8" customFormat="1">
      <c r="C724" s="30"/>
      <c r="D724" s="3"/>
      <c r="E724" s="3"/>
      <c r="F724" s="3"/>
      <c r="G724" s="3"/>
      <c r="H724" s="3"/>
      <c r="I724" s="3"/>
      <c r="J724" s="3"/>
      <c r="K724" s="3"/>
      <c r="L724" s="3"/>
      <c r="M724" s="3"/>
      <c r="N724" s="3"/>
      <c r="O724" s="3"/>
      <c r="P724" s="3"/>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c r="AT724" s="7"/>
      <c r="AU724" s="7"/>
      <c r="AV724" s="7"/>
      <c r="AW724" s="7"/>
      <c r="AX724" s="7"/>
      <c r="AY724" s="7"/>
      <c r="AZ724" s="7"/>
      <c r="BA724" s="7"/>
      <c r="BB724" s="7"/>
      <c r="BC724" s="7"/>
      <c r="BD724" s="7"/>
      <c r="BE724" s="7"/>
      <c r="BF724" s="7"/>
      <c r="BG724" s="7"/>
      <c r="BH724" s="7"/>
      <c r="BI724" s="7"/>
      <c r="BJ724" s="7"/>
      <c r="BK724" s="7"/>
      <c r="BL724" s="7"/>
      <c r="BM724" s="7"/>
      <c r="BN724" s="7"/>
      <c r="BO724" s="7"/>
      <c r="BP724" s="7"/>
      <c r="BQ724" s="7"/>
      <c r="BR724" s="7"/>
      <c r="BS724" s="7"/>
      <c r="BT724" s="7"/>
      <c r="BU724" s="7"/>
      <c r="BV724" s="7"/>
      <c r="BW724" s="7"/>
      <c r="BX724" s="7"/>
      <c r="BY724" s="7"/>
      <c r="BZ724" s="7"/>
      <c r="CA724" s="7"/>
      <c r="CB724" s="7"/>
      <c r="CC724" s="7"/>
      <c r="CD724" s="7"/>
      <c r="CE724" s="7"/>
      <c r="CF724" s="7"/>
      <c r="CG724" s="7"/>
      <c r="CH724" s="7"/>
      <c r="CI724" s="7"/>
      <c r="CJ724" s="7"/>
      <c r="CK724" s="7"/>
      <c r="CL724" s="7"/>
      <c r="CM724" s="7"/>
      <c r="CN724" s="7"/>
      <c r="CO724" s="7"/>
      <c r="CP724" s="7"/>
      <c r="CQ724" s="7"/>
      <c r="CR724" s="7"/>
      <c r="CS724" s="7"/>
      <c r="CT724" s="7"/>
      <c r="CU724" s="7"/>
      <c r="CV724" s="7"/>
      <c r="CW724" s="7"/>
      <c r="CX724" s="7"/>
      <c r="CY724" s="7"/>
      <c r="CZ724" s="7"/>
      <c r="DA724" s="7"/>
      <c r="DB724" s="7"/>
      <c r="DC724" s="7"/>
      <c r="DD724" s="7"/>
      <c r="DE724" s="7"/>
      <c r="DF724" s="7"/>
      <c r="DG724" s="7"/>
      <c r="DH724" s="7"/>
      <c r="DI724" s="7"/>
      <c r="DJ724" s="7"/>
      <c r="DK724" s="7"/>
      <c r="DL724" s="7"/>
      <c r="DM724" s="7"/>
      <c r="DN724" s="7"/>
      <c r="DO724" s="7"/>
      <c r="DP724" s="7"/>
      <c r="DQ724" s="7"/>
      <c r="DR724" s="7"/>
      <c r="DS724" s="7"/>
      <c r="DT724" s="7"/>
      <c r="DU724" s="7"/>
      <c r="DV724" s="7"/>
      <c r="DW724" s="7"/>
      <c r="DX724" s="7"/>
      <c r="DY724" s="7"/>
      <c r="DZ724" s="7"/>
      <c r="EA724" s="7"/>
    </row>
    <row r="725" spans="3:131" s="8" customFormat="1">
      <c r="C725" s="30"/>
      <c r="D725" s="3"/>
      <c r="E725" s="3"/>
      <c r="F725" s="3"/>
      <c r="G725" s="3"/>
      <c r="H725" s="3"/>
      <c r="I725" s="3"/>
      <c r="J725" s="3"/>
      <c r="K725" s="3"/>
      <c r="L725" s="3"/>
      <c r="M725" s="3"/>
      <c r="N725" s="3"/>
      <c r="O725" s="3"/>
      <c r="P725" s="3"/>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c r="AT725" s="7"/>
      <c r="AU725" s="7"/>
      <c r="AV725" s="7"/>
      <c r="AW725" s="7"/>
      <c r="AX725" s="7"/>
      <c r="AY725" s="7"/>
      <c r="AZ725" s="7"/>
      <c r="BA725" s="7"/>
      <c r="BB725" s="7"/>
      <c r="BC725" s="7"/>
      <c r="BD725" s="7"/>
      <c r="BE725" s="7"/>
      <c r="BF725" s="7"/>
      <c r="BG725" s="7"/>
      <c r="BH725" s="7"/>
      <c r="BI725" s="7"/>
      <c r="BJ725" s="7"/>
      <c r="BK725" s="7"/>
      <c r="BL725" s="7"/>
      <c r="BM725" s="7"/>
      <c r="BN725" s="7"/>
      <c r="BO725" s="7"/>
      <c r="BP725" s="7"/>
      <c r="BQ725" s="7"/>
      <c r="BR725" s="7"/>
      <c r="BS725" s="7"/>
      <c r="BT725" s="7"/>
      <c r="BU725" s="7"/>
      <c r="BV725" s="7"/>
      <c r="BW725" s="7"/>
      <c r="BX725" s="7"/>
      <c r="BY725" s="7"/>
      <c r="BZ725" s="7"/>
      <c r="CA725" s="7"/>
      <c r="CB725" s="7"/>
      <c r="CC725" s="7"/>
      <c r="CD725" s="7"/>
      <c r="CE725" s="7"/>
      <c r="CF725" s="7"/>
      <c r="CG725" s="7"/>
      <c r="CH725" s="7"/>
      <c r="CI725" s="7"/>
      <c r="CJ725" s="7"/>
      <c r="CK725" s="7"/>
      <c r="CL725" s="7"/>
      <c r="CM725" s="7"/>
      <c r="CN725" s="7"/>
      <c r="CO725" s="7"/>
      <c r="CP725" s="7"/>
      <c r="CQ725" s="7"/>
      <c r="CR725" s="7"/>
      <c r="CS725" s="7"/>
      <c r="CT725" s="7"/>
      <c r="CU725" s="7"/>
      <c r="CV725" s="7"/>
      <c r="CW725" s="7"/>
      <c r="CX725" s="7"/>
      <c r="CY725" s="7"/>
      <c r="CZ725" s="7"/>
      <c r="DA725" s="7"/>
      <c r="DB725" s="7"/>
      <c r="DC725" s="7"/>
      <c r="DD725" s="7"/>
      <c r="DE725" s="7"/>
      <c r="DF725" s="7"/>
      <c r="DG725" s="7"/>
      <c r="DH725" s="7"/>
      <c r="DI725" s="7"/>
      <c r="DJ725" s="7"/>
      <c r="DK725" s="7"/>
      <c r="DL725" s="7"/>
      <c r="DM725" s="7"/>
      <c r="DN725" s="7"/>
      <c r="DO725" s="7"/>
      <c r="DP725" s="7"/>
      <c r="DQ725" s="7"/>
      <c r="DR725" s="7"/>
      <c r="DS725" s="7"/>
      <c r="DT725" s="7"/>
      <c r="DU725" s="7"/>
      <c r="DV725" s="7"/>
      <c r="DW725" s="7"/>
      <c r="DX725" s="7"/>
      <c r="DY725" s="7"/>
      <c r="DZ725" s="7"/>
      <c r="EA725" s="7"/>
    </row>
    <row r="726" spans="3:131" s="8" customFormat="1">
      <c r="C726" s="30"/>
      <c r="D726" s="3"/>
      <c r="E726" s="3"/>
      <c r="F726" s="3"/>
      <c r="G726" s="3"/>
      <c r="H726" s="3"/>
      <c r="I726" s="3"/>
      <c r="J726" s="3"/>
      <c r="K726" s="3"/>
      <c r="L726" s="3"/>
      <c r="M726" s="3"/>
      <c r="N726" s="3"/>
      <c r="O726" s="3"/>
      <c r="P726" s="3"/>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c r="AT726" s="7"/>
      <c r="AU726" s="7"/>
      <c r="AV726" s="7"/>
      <c r="AW726" s="7"/>
      <c r="AX726" s="7"/>
      <c r="AY726" s="7"/>
      <c r="AZ726" s="7"/>
      <c r="BA726" s="7"/>
      <c r="BB726" s="7"/>
      <c r="BC726" s="7"/>
      <c r="BD726" s="7"/>
      <c r="BE726" s="7"/>
      <c r="BF726" s="7"/>
      <c r="BG726" s="7"/>
      <c r="BH726" s="7"/>
      <c r="BI726" s="7"/>
      <c r="BJ726" s="7"/>
      <c r="BK726" s="7"/>
      <c r="BL726" s="7"/>
      <c r="BM726" s="7"/>
      <c r="BN726" s="7"/>
      <c r="BO726" s="7"/>
      <c r="BP726" s="7"/>
      <c r="BQ726" s="7"/>
      <c r="BR726" s="7"/>
      <c r="BS726" s="7"/>
      <c r="BT726" s="7"/>
      <c r="BU726" s="7"/>
      <c r="BV726" s="7"/>
      <c r="BW726" s="7"/>
      <c r="BX726" s="7"/>
      <c r="BY726" s="7"/>
      <c r="BZ726" s="7"/>
      <c r="CA726" s="7"/>
      <c r="CB726" s="7"/>
      <c r="CC726" s="7"/>
      <c r="CD726" s="7"/>
      <c r="CE726" s="7"/>
      <c r="CF726" s="7"/>
      <c r="CG726" s="7"/>
      <c r="CH726" s="7"/>
      <c r="CI726" s="7"/>
      <c r="CJ726" s="7"/>
      <c r="CK726" s="7"/>
      <c r="CL726" s="7"/>
      <c r="CM726" s="7"/>
      <c r="CN726" s="7"/>
      <c r="CO726" s="7"/>
      <c r="CP726" s="7"/>
      <c r="CQ726" s="7"/>
      <c r="CR726" s="7"/>
      <c r="CS726" s="7"/>
      <c r="CT726" s="7"/>
      <c r="CU726" s="7"/>
      <c r="CV726" s="7"/>
      <c r="CW726" s="7"/>
      <c r="CX726" s="7"/>
      <c r="CY726" s="7"/>
      <c r="CZ726" s="7"/>
      <c r="DA726" s="7"/>
      <c r="DB726" s="7"/>
      <c r="DC726" s="7"/>
      <c r="DD726" s="7"/>
      <c r="DE726" s="7"/>
      <c r="DF726" s="7"/>
      <c r="DG726" s="7"/>
      <c r="DH726" s="7"/>
      <c r="DI726" s="7"/>
      <c r="DJ726" s="7"/>
      <c r="DK726" s="7"/>
      <c r="DL726" s="7"/>
      <c r="DM726" s="7"/>
      <c r="DN726" s="7"/>
      <c r="DO726" s="7"/>
      <c r="DP726" s="7"/>
      <c r="DQ726" s="7"/>
      <c r="DR726" s="7"/>
      <c r="DS726" s="7"/>
      <c r="DT726" s="7"/>
      <c r="DU726" s="7"/>
      <c r="DV726" s="7"/>
      <c r="DW726" s="7"/>
      <c r="DX726" s="7"/>
      <c r="DY726" s="7"/>
      <c r="DZ726" s="7"/>
      <c r="EA726" s="7"/>
    </row>
    <row r="727" spans="3:131" s="8" customFormat="1">
      <c r="C727" s="30"/>
      <c r="D727" s="3"/>
      <c r="E727" s="3"/>
      <c r="F727" s="3"/>
      <c r="G727" s="3"/>
      <c r="H727" s="3"/>
      <c r="I727" s="3"/>
      <c r="J727" s="3"/>
      <c r="K727" s="3"/>
      <c r="L727" s="3"/>
      <c r="M727" s="3"/>
      <c r="N727" s="3"/>
      <c r="O727" s="3"/>
      <c r="P727" s="3"/>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c r="AT727" s="7"/>
      <c r="AU727" s="7"/>
      <c r="AV727" s="7"/>
      <c r="AW727" s="7"/>
      <c r="AX727" s="7"/>
      <c r="AY727" s="7"/>
      <c r="AZ727" s="7"/>
      <c r="BA727" s="7"/>
      <c r="BB727" s="7"/>
      <c r="BC727" s="7"/>
      <c r="BD727" s="7"/>
      <c r="BE727" s="7"/>
      <c r="BF727" s="7"/>
      <c r="BG727" s="7"/>
      <c r="BH727" s="7"/>
      <c r="BI727" s="7"/>
      <c r="BJ727" s="7"/>
      <c r="BK727" s="7"/>
      <c r="BL727" s="7"/>
      <c r="BM727" s="7"/>
      <c r="BN727" s="7"/>
      <c r="BO727" s="7"/>
      <c r="BP727" s="7"/>
      <c r="BQ727" s="7"/>
      <c r="BR727" s="7"/>
      <c r="BS727" s="7"/>
      <c r="BT727" s="7"/>
      <c r="BU727" s="7"/>
      <c r="BV727" s="7"/>
      <c r="BW727" s="7"/>
      <c r="BX727" s="7"/>
      <c r="BY727" s="7"/>
      <c r="BZ727" s="7"/>
      <c r="CA727" s="7"/>
      <c r="CB727" s="7"/>
      <c r="CC727" s="7"/>
      <c r="CD727" s="7"/>
      <c r="CE727" s="7"/>
      <c r="CF727" s="7"/>
      <c r="CG727" s="7"/>
      <c r="CH727" s="7"/>
      <c r="CI727" s="7"/>
      <c r="CJ727" s="7"/>
      <c r="CK727" s="7"/>
      <c r="CL727" s="7"/>
      <c r="CM727" s="7"/>
      <c r="CN727" s="7"/>
      <c r="CO727" s="7"/>
      <c r="CP727" s="7"/>
      <c r="CQ727" s="7"/>
      <c r="CR727" s="7"/>
      <c r="CS727" s="7"/>
      <c r="CT727" s="7"/>
      <c r="CU727" s="7"/>
      <c r="CV727" s="7"/>
      <c r="CW727" s="7"/>
      <c r="CX727" s="7"/>
      <c r="CY727" s="7"/>
      <c r="CZ727" s="7"/>
      <c r="DA727" s="7"/>
      <c r="DB727" s="7"/>
      <c r="DC727" s="7"/>
      <c r="DD727" s="7"/>
      <c r="DE727" s="7"/>
      <c r="DF727" s="7"/>
      <c r="DG727" s="7"/>
      <c r="DH727" s="7"/>
      <c r="DI727" s="7"/>
      <c r="DJ727" s="7"/>
      <c r="DK727" s="7"/>
      <c r="DL727" s="7"/>
      <c r="DM727" s="7"/>
      <c r="DN727" s="7"/>
      <c r="DO727" s="7"/>
      <c r="DP727" s="7"/>
      <c r="DQ727" s="7"/>
      <c r="DR727" s="7"/>
      <c r="DS727" s="7"/>
      <c r="DT727" s="7"/>
      <c r="DU727" s="7"/>
      <c r="DV727" s="7"/>
      <c r="DW727" s="7"/>
      <c r="DX727" s="7"/>
      <c r="DY727" s="7"/>
      <c r="DZ727" s="7"/>
      <c r="EA727" s="7"/>
    </row>
    <row r="728" spans="3:131" s="8" customFormat="1">
      <c r="C728" s="30"/>
      <c r="D728" s="3"/>
      <c r="E728" s="3"/>
      <c r="F728" s="3"/>
      <c r="G728" s="3"/>
      <c r="H728" s="3"/>
      <c r="I728" s="3"/>
      <c r="J728" s="3"/>
      <c r="K728" s="3"/>
      <c r="L728" s="3"/>
      <c r="M728" s="3"/>
      <c r="N728" s="3"/>
      <c r="O728" s="3"/>
      <c r="P728" s="3"/>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c r="AT728" s="7"/>
      <c r="AU728" s="7"/>
      <c r="AV728" s="7"/>
      <c r="AW728" s="7"/>
      <c r="AX728" s="7"/>
      <c r="AY728" s="7"/>
      <c r="AZ728" s="7"/>
      <c r="BA728" s="7"/>
      <c r="BB728" s="7"/>
      <c r="BC728" s="7"/>
      <c r="BD728" s="7"/>
      <c r="BE728" s="7"/>
      <c r="BF728" s="7"/>
      <c r="BG728" s="7"/>
      <c r="BH728" s="7"/>
      <c r="BI728" s="7"/>
      <c r="BJ728" s="7"/>
      <c r="BK728" s="7"/>
      <c r="BL728" s="7"/>
      <c r="BM728" s="7"/>
      <c r="BN728" s="7"/>
      <c r="BO728" s="7"/>
      <c r="BP728" s="7"/>
      <c r="BQ728" s="7"/>
      <c r="BR728" s="7"/>
      <c r="BS728" s="7"/>
      <c r="BT728" s="7"/>
      <c r="BU728" s="7"/>
      <c r="BV728" s="7"/>
      <c r="BW728" s="7"/>
      <c r="BX728" s="7"/>
      <c r="BY728" s="7"/>
      <c r="BZ728" s="7"/>
      <c r="CA728" s="7"/>
      <c r="CB728" s="7"/>
      <c r="CC728" s="7"/>
      <c r="CD728" s="7"/>
      <c r="CE728" s="7"/>
      <c r="CF728" s="7"/>
      <c r="CG728" s="7"/>
      <c r="CH728" s="7"/>
      <c r="CI728" s="7"/>
      <c r="CJ728" s="7"/>
      <c r="CK728" s="7"/>
      <c r="CL728" s="7"/>
      <c r="CM728" s="7"/>
      <c r="CN728" s="7"/>
      <c r="CO728" s="7"/>
      <c r="CP728" s="7"/>
      <c r="CQ728" s="7"/>
      <c r="CR728" s="7"/>
      <c r="CS728" s="7"/>
      <c r="CT728" s="7"/>
      <c r="CU728" s="7"/>
      <c r="CV728" s="7"/>
      <c r="CW728" s="7"/>
      <c r="CX728" s="7"/>
      <c r="CY728" s="7"/>
      <c r="CZ728" s="7"/>
      <c r="DA728" s="7"/>
      <c r="DB728" s="7"/>
      <c r="DC728" s="7"/>
      <c r="DD728" s="7"/>
      <c r="DE728" s="7"/>
      <c r="DF728" s="7"/>
      <c r="DG728" s="7"/>
      <c r="DH728" s="7"/>
      <c r="DI728" s="7"/>
      <c r="DJ728" s="7"/>
      <c r="DK728" s="7"/>
      <c r="DL728" s="7"/>
      <c r="DM728" s="7"/>
      <c r="DN728" s="7"/>
      <c r="DO728" s="7"/>
      <c r="DP728" s="7"/>
      <c r="DQ728" s="7"/>
      <c r="DR728" s="7"/>
      <c r="DS728" s="7"/>
      <c r="DT728" s="7"/>
      <c r="DU728" s="7"/>
      <c r="DV728" s="7"/>
      <c r="DW728" s="7"/>
      <c r="DX728" s="7"/>
      <c r="DY728" s="7"/>
      <c r="DZ728" s="7"/>
      <c r="EA728" s="7"/>
    </row>
    <row r="729" spans="3:131" s="8" customFormat="1">
      <c r="C729" s="30"/>
      <c r="D729" s="3"/>
      <c r="E729" s="3"/>
      <c r="F729" s="3"/>
      <c r="G729" s="3"/>
      <c r="H729" s="3"/>
      <c r="I729" s="3"/>
      <c r="J729" s="3"/>
      <c r="K729" s="3"/>
      <c r="L729" s="3"/>
      <c r="M729" s="3"/>
      <c r="N729" s="3"/>
      <c r="O729" s="3"/>
      <c r="P729" s="3"/>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c r="AT729" s="7"/>
      <c r="AU729" s="7"/>
      <c r="AV729" s="7"/>
      <c r="AW729" s="7"/>
      <c r="AX729" s="7"/>
      <c r="AY729" s="7"/>
      <c r="AZ729" s="7"/>
      <c r="BA729" s="7"/>
      <c r="BB729" s="7"/>
      <c r="BC729" s="7"/>
      <c r="BD729" s="7"/>
      <c r="BE729" s="7"/>
      <c r="BF729" s="7"/>
      <c r="BG729" s="7"/>
      <c r="BH729" s="7"/>
      <c r="BI729" s="7"/>
      <c r="BJ729" s="7"/>
      <c r="BK729" s="7"/>
      <c r="BL729" s="7"/>
      <c r="BM729" s="7"/>
      <c r="BN729" s="7"/>
      <c r="BO729" s="7"/>
      <c r="BP729" s="7"/>
      <c r="BQ729" s="7"/>
      <c r="BR729" s="7"/>
      <c r="BS729" s="7"/>
      <c r="BT729" s="7"/>
      <c r="BU729" s="7"/>
      <c r="BV729" s="7"/>
      <c r="BW729" s="7"/>
      <c r="BX729" s="7"/>
      <c r="BY729" s="7"/>
      <c r="BZ729" s="7"/>
      <c r="CA729" s="7"/>
      <c r="CB729" s="7"/>
      <c r="CC729" s="7"/>
      <c r="CD729" s="7"/>
      <c r="CE729" s="7"/>
      <c r="CF729" s="7"/>
      <c r="CG729" s="7"/>
      <c r="CH729" s="7"/>
      <c r="CI729" s="7"/>
      <c r="CJ729" s="7"/>
      <c r="CK729" s="7"/>
      <c r="CL729" s="7"/>
      <c r="CM729" s="7"/>
      <c r="CN729" s="7"/>
      <c r="CO729" s="7"/>
      <c r="CP729" s="7"/>
      <c r="CQ729" s="7"/>
      <c r="CR729" s="7"/>
      <c r="CS729" s="7"/>
      <c r="CT729" s="7"/>
      <c r="CU729" s="7"/>
      <c r="CV729" s="7"/>
      <c r="CW729" s="7"/>
      <c r="CX729" s="7"/>
      <c r="CY729" s="7"/>
      <c r="CZ729" s="7"/>
      <c r="DA729" s="7"/>
      <c r="DB729" s="7"/>
      <c r="DC729" s="7"/>
      <c r="DD729" s="7"/>
      <c r="DE729" s="7"/>
      <c r="DF729" s="7"/>
      <c r="DG729" s="7"/>
      <c r="DH729" s="7"/>
      <c r="DI729" s="7"/>
      <c r="DJ729" s="7"/>
      <c r="DK729" s="7"/>
      <c r="DL729" s="7"/>
      <c r="DM729" s="7"/>
      <c r="DN729" s="7"/>
      <c r="DO729" s="7"/>
      <c r="DP729" s="7"/>
      <c r="DQ729" s="7"/>
      <c r="DR729" s="7"/>
      <c r="DS729" s="7"/>
      <c r="DT729" s="7"/>
      <c r="DU729" s="7"/>
      <c r="DV729" s="7"/>
      <c r="DW729" s="7"/>
      <c r="DX729" s="7"/>
      <c r="DY729" s="7"/>
      <c r="DZ729" s="7"/>
      <c r="EA729" s="7"/>
    </row>
    <row r="730" spans="3:131" s="8" customFormat="1">
      <c r="C730" s="30"/>
      <c r="D730" s="3"/>
      <c r="E730" s="3"/>
      <c r="F730" s="3"/>
      <c r="G730" s="3"/>
      <c r="H730" s="3"/>
      <c r="I730" s="3"/>
      <c r="J730" s="3"/>
      <c r="K730" s="3"/>
      <c r="L730" s="3"/>
      <c r="M730" s="3"/>
      <c r="N730" s="3"/>
      <c r="O730" s="3"/>
      <c r="P730" s="3"/>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c r="AT730" s="7"/>
      <c r="AU730" s="7"/>
      <c r="AV730" s="7"/>
      <c r="AW730" s="7"/>
      <c r="AX730" s="7"/>
      <c r="AY730" s="7"/>
      <c r="AZ730" s="7"/>
      <c r="BA730" s="7"/>
      <c r="BB730" s="7"/>
      <c r="BC730" s="7"/>
      <c r="BD730" s="7"/>
      <c r="BE730" s="7"/>
      <c r="BF730" s="7"/>
      <c r="BG730" s="7"/>
      <c r="BH730" s="7"/>
      <c r="BI730" s="7"/>
      <c r="BJ730" s="7"/>
      <c r="BK730" s="7"/>
      <c r="BL730" s="7"/>
      <c r="BM730" s="7"/>
      <c r="BN730" s="7"/>
      <c r="BO730" s="7"/>
      <c r="BP730" s="7"/>
      <c r="BQ730" s="7"/>
      <c r="BR730" s="7"/>
      <c r="BS730" s="7"/>
      <c r="BT730" s="7"/>
      <c r="BU730" s="7"/>
      <c r="BV730" s="7"/>
      <c r="BW730" s="7"/>
      <c r="BX730" s="7"/>
      <c r="BY730" s="7"/>
      <c r="BZ730" s="7"/>
      <c r="CA730" s="7"/>
      <c r="CB730" s="7"/>
      <c r="CC730" s="7"/>
      <c r="CD730" s="7"/>
      <c r="CE730" s="7"/>
      <c r="CF730" s="7"/>
      <c r="CG730" s="7"/>
      <c r="CH730" s="7"/>
      <c r="CI730" s="7"/>
      <c r="CJ730" s="7"/>
      <c r="CK730" s="7"/>
      <c r="CL730" s="7"/>
      <c r="CM730" s="7"/>
      <c r="CN730" s="7"/>
      <c r="CO730" s="7"/>
      <c r="CP730" s="7"/>
      <c r="CQ730" s="7"/>
      <c r="CR730" s="7"/>
      <c r="CS730" s="7"/>
      <c r="CT730" s="7"/>
      <c r="CU730" s="7"/>
      <c r="CV730" s="7"/>
      <c r="CW730" s="7"/>
      <c r="CX730" s="7"/>
      <c r="CY730" s="7"/>
      <c r="CZ730" s="7"/>
      <c r="DA730" s="7"/>
      <c r="DB730" s="7"/>
      <c r="DC730" s="7"/>
      <c r="DD730" s="7"/>
      <c r="DE730" s="7"/>
      <c r="DF730" s="7"/>
      <c r="DG730" s="7"/>
      <c r="DH730" s="7"/>
      <c r="DI730" s="7"/>
      <c r="DJ730" s="7"/>
      <c r="DK730" s="7"/>
      <c r="DL730" s="7"/>
      <c r="DM730" s="7"/>
      <c r="DN730" s="7"/>
      <c r="DO730" s="7"/>
      <c r="DP730" s="7"/>
      <c r="DQ730" s="7"/>
      <c r="DR730" s="7"/>
      <c r="DS730" s="7"/>
      <c r="DT730" s="7"/>
      <c r="DU730" s="7"/>
      <c r="DV730" s="7"/>
      <c r="DW730" s="7"/>
      <c r="DX730" s="7"/>
      <c r="DY730" s="7"/>
      <c r="DZ730" s="7"/>
      <c r="EA730" s="7"/>
    </row>
    <row r="731" spans="3:131" s="8" customFormat="1">
      <c r="C731" s="30"/>
      <c r="D731" s="3"/>
      <c r="E731" s="3"/>
      <c r="F731" s="3"/>
      <c r="G731" s="3"/>
      <c r="H731" s="3"/>
      <c r="I731" s="3"/>
      <c r="J731" s="3"/>
      <c r="K731" s="3"/>
      <c r="L731" s="3"/>
      <c r="M731" s="3"/>
      <c r="N731" s="3"/>
      <c r="O731" s="3"/>
      <c r="P731" s="3"/>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c r="AT731" s="7"/>
      <c r="AU731" s="7"/>
      <c r="AV731" s="7"/>
      <c r="AW731" s="7"/>
      <c r="AX731" s="7"/>
      <c r="AY731" s="7"/>
      <c r="AZ731" s="7"/>
      <c r="BA731" s="7"/>
      <c r="BB731" s="7"/>
      <c r="BC731" s="7"/>
      <c r="BD731" s="7"/>
      <c r="BE731" s="7"/>
      <c r="BF731" s="7"/>
      <c r="BG731" s="7"/>
      <c r="BH731" s="7"/>
      <c r="BI731" s="7"/>
      <c r="BJ731" s="7"/>
      <c r="BK731" s="7"/>
      <c r="BL731" s="7"/>
      <c r="BM731" s="7"/>
      <c r="BN731" s="7"/>
      <c r="BO731" s="7"/>
      <c r="BP731" s="7"/>
      <c r="BQ731" s="7"/>
      <c r="BR731" s="7"/>
      <c r="BS731" s="7"/>
      <c r="BT731" s="7"/>
      <c r="BU731" s="7"/>
      <c r="BV731" s="7"/>
      <c r="BW731" s="7"/>
      <c r="BX731" s="7"/>
      <c r="BY731" s="7"/>
      <c r="BZ731" s="7"/>
      <c r="CA731" s="7"/>
      <c r="CB731" s="7"/>
      <c r="CC731" s="7"/>
      <c r="CD731" s="7"/>
      <c r="CE731" s="7"/>
      <c r="CF731" s="7"/>
      <c r="CG731" s="7"/>
      <c r="CH731" s="7"/>
      <c r="CI731" s="7"/>
      <c r="CJ731" s="7"/>
      <c r="CK731" s="7"/>
      <c r="CL731" s="7"/>
      <c r="CM731" s="7"/>
      <c r="CN731" s="7"/>
      <c r="CO731" s="7"/>
      <c r="CP731" s="7"/>
      <c r="CQ731" s="7"/>
      <c r="CR731" s="7"/>
      <c r="CS731" s="7"/>
      <c r="CT731" s="7"/>
      <c r="CU731" s="7"/>
      <c r="CV731" s="7"/>
      <c r="CW731" s="7"/>
      <c r="CX731" s="7"/>
      <c r="CY731" s="7"/>
      <c r="CZ731" s="7"/>
      <c r="DA731" s="7"/>
      <c r="DB731" s="7"/>
      <c r="DC731" s="7"/>
      <c r="DD731" s="7"/>
      <c r="DE731" s="7"/>
      <c r="DF731" s="7"/>
      <c r="DG731" s="7"/>
      <c r="DH731" s="7"/>
      <c r="DI731" s="7"/>
      <c r="DJ731" s="7"/>
      <c r="DK731" s="7"/>
      <c r="DL731" s="7"/>
      <c r="DM731" s="7"/>
      <c r="DN731" s="7"/>
      <c r="DO731" s="7"/>
      <c r="DP731" s="7"/>
      <c r="DQ731" s="7"/>
      <c r="DR731" s="7"/>
      <c r="DS731" s="7"/>
      <c r="DT731" s="7"/>
      <c r="DU731" s="7"/>
      <c r="DV731" s="7"/>
      <c r="DW731" s="7"/>
      <c r="DX731" s="7"/>
      <c r="DY731" s="7"/>
      <c r="DZ731" s="7"/>
      <c r="EA731" s="7"/>
    </row>
    <row r="732" spans="3:131" s="8" customFormat="1">
      <c r="C732" s="30"/>
      <c r="D732" s="3"/>
      <c r="E732" s="3"/>
      <c r="F732" s="3"/>
      <c r="G732" s="3"/>
      <c r="H732" s="3"/>
      <c r="I732" s="3"/>
      <c r="J732" s="3"/>
      <c r="K732" s="3"/>
      <c r="L732" s="3"/>
      <c r="M732" s="3"/>
      <c r="N732" s="3"/>
      <c r="O732" s="3"/>
      <c r="P732" s="3"/>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c r="AT732" s="7"/>
      <c r="AU732" s="7"/>
      <c r="AV732" s="7"/>
      <c r="AW732" s="7"/>
      <c r="AX732" s="7"/>
      <c r="AY732" s="7"/>
      <c r="AZ732" s="7"/>
      <c r="BA732" s="7"/>
      <c r="BB732" s="7"/>
      <c r="BC732" s="7"/>
      <c r="BD732" s="7"/>
      <c r="BE732" s="7"/>
      <c r="BF732" s="7"/>
      <c r="BG732" s="7"/>
      <c r="BH732" s="7"/>
      <c r="BI732" s="7"/>
      <c r="BJ732" s="7"/>
      <c r="BK732" s="7"/>
      <c r="BL732" s="7"/>
      <c r="BM732" s="7"/>
      <c r="BN732" s="7"/>
      <c r="BO732" s="7"/>
      <c r="BP732" s="7"/>
      <c r="BQ732" s="7"/>
      <c r="BR732" s="7"/>
      <c r="BS732" s="7"/>
      <c r="BT732" s="7"/>
      <c r="BU732" s="7"/>
      <c r="BV732" s="7"/>
      <c r="BW732" s="7"/>
      <c r="BX732" s="7"/>
      <c r="BY732" s="7"/>
      <c r="BZ732" s="7"/>
      <c r="CA732" s="7"/>
      <c r="CB732" s="7"/>
      <c r="CC732" s="7"/>
      <c r="CD732" s="7"/>
      <c r="CE732" s="7"/>
      <c r="CF732" s="7"/>
      <c r="CG732" s="7"/>
      <c r="CH732" s="7"/>
      <c r="CI732" s="7"/>
      <c r="CJ732" s="7"/>
      <c r="CK732" s="7"/>
      <c r="CL732" s="7"/>
      <c r="CM732" s="7"/>
      <c r="CN732" s="7"/>
      <c r="CO732" s="7"/>
      <c r="CP732" s="7"/>
      <c r="CQ732" s="7"/>
      <c r="CR732" s="7"/>
      <c r="CS732" s="7"/>
      <c r="CT732" s="7"/>
      <c r="CU732" s="7"/>
      <c r="CV732" s="7"/>
      <c r="CW732" s="7"/>
      <c r="CX732" s="7"/>
      <c r="CY732" s="7"/>
      <c r="CZ732" s="7"/>
      <c r="DA732" s="7"/>
      <c r="DB732" s="7"/>
      <c r="DC732" s="7"/>
      <c r="DD732" s="7"/>
      <c r="DE732" s="7"/>
      <c r="DF732" s="7"/>
      <c r="DG732" s="7"/>
      <c r="DH732" s="7"/>
      <c r="DI732" s="7"/>
      <c r="DJ732" s="7"/>
      <c r="DK732" s="7"/>
      <c r="DL732" s="7"/>
      <c r="DM732" s="7"/>
      <c r="DN732" s="7"/>
      <c r="DO732" s="7"/>
      <c r="DP732" s="7"/>
      <c r="DQ732" s="7"/>
      <c r="DR732" s="7"/>
      <c r="DS732" s="7"/>
      <c r="DT732" s="7"/>
      <c r="DU732" s="7"/>
      <c r="DV732" s="7"/>
      <c r="DW732" s="7"/>
      <c r="DX732" s="7"/>
      <c r="DY732" s="7"/>
      <c r="DZ732" s="7"/>
      <c r="EA732" s="7"/>
    </row>
    <row r="733" spans="3:131" s="8" customFormat="1">
      <c r="C733" s="30"/>
      <c r="D733" s="3"/>
      <c r="E733" s="3"/>
      <c r="F733" s="3"/>
      <c r="G733" s="3"/>
      <c r="H733" s="3"/>
      <c r="I733" s="3"/>
      <c r="J733" s="3"/>
      <c r="K733" s="3"/>
      <c r="L733" s="3"/>
      <c r="M733" s="3"/>
      <c r="N733" s="3"/>
      <c r="O733" s="3"/>
      <c r="P733" s="3"/>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c r="AT733" s="7"/>
      <c r="AU733" s="7"/>
      <c r="AV733" s="7"/>
      <c r="AW733" s="7"/>
      <c r="AX733" s="7"/>
      <c r="AY733" s="7"/>
      <c r="AZ733" s="7"/>
      <c r="BA733" s="7"/>
      <c r="BB733" s="7"/>
      <c r="BC733" s="7"/>
      <c r="BD733" s="7"/>
      <c r="BE733" s="7"/>
      <c r="BF733" s="7"/>
      <c r="BG733" s="7"/>
      <c r="BH733" s="7"/>
      <c r="BI733" s="7"/>
      <c r="BJ733" s="7"/>
      <c r="BK733" s="7"/>
      <c r="BL733" s="7"/>
      <c r="BM733" s="7"/>
      <c r="BN733" s="7"/>
      <c r="BO733" s="7"/>
      <c r="BP733" s="7"/>
      <c r="BQ733" s="7"/>
      <c r="BR733" s="7"/>
      <c r="BS733" s="7"/>
      <c r="BT733" s="7"/>
      <c r="BU733" s="7"/>
      <c r="BV733" s="7"/>
      <c r="BW733" s="7"/>
      <c r="BX733" s="7"/>
      <c r="BY733" s="7"/>
      <c r="BZ733" s="7"/>
      <c r="CA733" s="7"/>
      <c r="CB733" s="7"/>
      <c r="CC733" s="7"/>
      <c r="CD733" s="7"/>
      <c r="CE733" s="7"/>
      <c r="CF733" s="7"/>
      <c r="CG733" s="7"/>
      <c r="CH733" s="7"/>
      <c r="CI733" s="7"/>
      <c r="CJ733" s="7"/>
      <c r="CK733" s="7"/>
      <c r="CL733" s="7"/>
      <c r="CM733" s="7"/>
      <c r="CN733" s="7"/>
      <c r="CO733" s="7"/>
      <c r="CP733" s="7"/>
      <c r="CQ733" s="7"/>
      <c r="CR733" s="7"/>
      <c r="CS733" s="7"/>
      <c r="CT733" s="7"/>
      <c r="CU733" s="7"/>
      <c r="CV733" s="7"/>
      <c r="CW733" s="7"/>
      <c r="CX733" s="7"/>
      <c r="CY733" s="7"/>
      <c r="CZ733" s="7"/>
      <c r="DA733" s="7"/>
      <c r="DB733" s="7"/>
      <c r="DC733" s="7"/>
      <c r="DD733" s="7"/>
      <c r="DE733" s="7"/>
      <c r="DF733" s="7"/>
      <c r="DG733" s="7"/>
      <c r="DH733" s="7"/>
      <c r="DI733" s="7"/>
      <c r="DJ733" s="7"/>
      <c r="DK733" s="7"/>
      <c r="DL733" s="7"/>
      <c r="DM733" s="7"/>
      <c r="DN733" s="7"/>
      <c r="DO733" s="7"/>
      <c r="DP733" s="7"/>
      <c r="DQ733" s="7"/>
      <c r="DR733" s="7"/>
      <c r="DS733" s="7"/>
      <c r="DT733" s="7"/>
      <c r="DU733" s="7"/>
      <c r="DV733" s="7"/>
      <c r="DW733" s="7"/>
      <c r="DX733" s="7"/>
      <c r="DY733" s="7"/>
      <c r="DZ733" s="7"/>
      <c r="EA733" s="7"/>
    </row>
    <row r="734" spans="3:131" s="8" customFormat="1">
      <c r="C734" s="30"/>
      <c r="D734" s="3"/>
      <c r="E734" s="3"/>
      <c r="F734" s="3"/>
      <c r="G734" s="3"/>
      <c r="H734" s="3"/>
      <c r="I734" s="3"/>
      <c r="J734" s="3"/>
      <c r="K734" s="3"/>
      <c r="L734" s="3"/>
      <c r="M734" s="3"/>
      <c r="N734" s="3"/>
      <c r="O734" s="3"/>
      <c r="P734" s="3"/>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c r="AT734" s="7"/>
      <c r="AU734" s="7"/>
      <c r="AV734" s="7"/>
      <c r="AW734" s="7"/>
      <c r="AX734" s="7"/>
      <c r="AY734" s="7"/>
      <c r="AZ734" s="7"/>
      <c r="BA734" s="7"/>
      <c r="BB734" s="7"/>
      <c r="BC734" s="7"/>
      <c r="BD734" s="7"/>
      <c r="BE734" s="7"/>
      <c r="BF734" s="7"/>
      <c r="BG734" s="7"/>
      <c r="BH734" s="7"/>
      <c r="BI734" s="7"/>
      <c r="BJ734" s="7"/>
      <c r="BK734" s="7"/>
      <c r="BL734" s="7"/>
      <c r="BM734" s="7"/>
      <c r="BN734" s="7"/>
      <c r="BO734" s="7"/>
      <c r="BP734" s="7"/>
      <c r="BQ734" s="7"/>
      <c r="BR734" s="7"/>
      <c r="BS734" s="7"/>
      <c r="BT734" s="7"/>
      <c r="BU734" s="7"/>
      <c r="BV734" s="7"/>
      <c r="BW734" s="7"/>
      <c r="BX734" s="7"/>
      <c r="BY734" s="7"/>
      <c r="BZ734" s="7"/>
      <c r="CA734" s="7"/>
      <c r="CB734" s="7"/>
      <c r="CC734" s="7"/>
      <c r="CD734" s="7"/>
      <c r="CE734" s="7"/>
      <c r="CF734" s="7"/>
      <c r="CG734" s="7"/>
      <c r="CH734" s="7"/>
      <c r="CI734" s="7"/>
      <c r="CJ734" s="7"/>
      <c r="CK734" s="7"/>
      <c r="CL734" s="7"/>
      <c r="CM734" s="7"/>
      <c r="CN734" s="7"/>
      <c r="CO734" s="7"/>
      <c r="CP734" s="7"/>
      <c r="CQ734" s="7"/>
      <c r="CR734" s="7"/>
      <c r="CS734" s="7"/>
      <c r="CT734" s="7"/>
      <c r="CU734" s="7"/>
      <c r="CV734" s="7"/>
      <c r="CW734" s="7"/>
      <c r="CX734" s="7"/>
      <c r="CY734" s="7"/>
      <c r="CZ734" s="7"/>
      <c r="DA734" s="7"/>
      <c r="DB734" s="7"/>
      <c r="DC734" s="7"/>
      <c r="DD734" s="7"/>
      <c r="DE734" s="7"/>
      <c r="DF734" s="7"/>
      <c r="DG734" s="7"/>
      <c r="DH734" s="7"/>
      <c r="DI734" s="7"/>
      <c r="DJ734" s="7"/>
      <c r="DK734" s="7"/>
      <c r="DL734" s="7"/>
      <c r="DM734" s="7"/>
      <c r="DN734" s="7"/>
      <c r="DO734" s="7"/>
      <c r="DP734" s="7"/>
      <c r="DQ734" s="7"/>
      <c r="DR734" s="7"/>
      <c r="DS734" s="7"/>
      <c r="DT734" s="7"/>
      <c r="DU734" s="7"/>
      <c r="DV734" s="7"/>
      <c r="DW734" s="7"/>
      <c r="DX734" s="7"/>
      <c r="DY734" s="7"/>
      <c r="DZ734" s="7"/>
      <c r="EA734" s="7"/>
    </row>
    <row r="735" spans="3:131" s="8" customFormat="1">
      <c r="C735" s="30"/>
      <c r="D735" s="3"/>
      <c r="E735" s="3"/>
      <c r="F735" s="3"/>
      <c r="G735" s="3"/>
      <c r="H735" s="3"/>
      <c r="I735" s="3"/>
      <c r="J735" s="3"/>
      <c r="K735" s="3"/>
      <c r="L735" s="3"/>
      <c r="M735" s="3"/>
      <c r="N735" s="3"/>
      <c r="O735" s="3"/>
      <c r="P735" s="3"/>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c r="AT735" s="7"/>
      <c r="AU735" s="7"/>
      <c r="AV735" s="7"/>
      <c r="AW735" s="7"/>
      <c r="AX735" s="7"/>
      <c r="AY735" s="7"/>
      <c r="AZ735" s="7"/>
      <c r="BA735" s="7"/>
      <c r="BB735" s="7"/>
      <c r="BC735" s="7"/>
      <c r="BD735" s="7"/>
      <c r="BE735" s="7"/>
      <c r="BF735" s="7"/>
      <c r="BG735" s="7"/>
      <c r="BH735" s="7"/>
      <c r="BI735" s="7"/>
      <c r="BJ735" s="7"/>
      <c r="BK735" s="7"/>
      <c r="BL735" s="7"/>
      <c r="BM735" s="7"/>
      <c r="BN735" s="7"/>
      <c r="BO735" s="7"/>
      <c r="BP735" s="7"/>
      <c r="BQ735" s="7"/>
      <c r="BR735" s="7"/>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7"/>
      <c r="CW735" s="7"/>
      <c r="CX735" s="7"/>
      <c r="CY735" s="7"/>
      <c r="CZ735" s="7"/>
      <c r="DA735" s="7"/>
      <c r="DB735" s="7"/>
      <c r="DC735" s="7"/>
      <c r="DD735" s="7"/>
      <c r="DE735" s="7"/>
      <c r="DF735" s="7"/>
      <c r="DG735" s="7"/>
      <c r="DH735" s="7"/>
      <c r="DI735" s="7"/>
      <c r="DJ735" s="7"/>
      <c r="DK735" s="7"/>
      <c r="DL735" s="7"/>
      <c r="DM735" s="7"/>
      <c r="DN735" s="7"/>
      <c r="DO735" s="7"/>
      <c r="DP735" s="7"/>
      <c r="DQ735" s="7"/>
      <c r="DR735" s="7"/>
      <c r="DS735" s="7"/>
      <c r="DT735" s="7"/>
      <c r="DU735" s="7"/>
      <c r="DV735" s="7"/>
      <c r="DW735" s="7"/>
      <c r="DX735" s="7"/>
      <c r="DY735" s="7"/>
      <c r="DZ735" s="7"/>
      <c r="EA735" s="7"/>
    </row>
    <row r="736" spans="3:131" s="8" customFormat="1">
      <c r="C736" s="30"/>
      <c r="D736" s="3"/>
      <c r="E736" s="3"/>
      <c r="F736" s="3"/>
      <c r="G736" s="3"/>
      <c r="H736" s="3"/>
      <c r="I736" s="3"/>
      <c r="J736" s="3"/>
      <c r="K736" s="3"/>
      <c r="L736" s="3"/>
      <c r="M736" s="3"/>
      <c r="N736" s="3"/>
      <c r="O736" s="3"/>
      <c r="P736" s="3"/>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c r="AT736" s="7"/>
      <c r="AU736" s="7"/>
      <c r="AV736" s="7"/>
      <c r="AW736" s="7"/>
      <c r="AX736" s="7"/>
      <c r="AY736" s="7"/>
      <c r="AZ736" s="7"/>
      <c r="BA736" s="7"/>
      <c r="BB736" s="7"/>
      <c r="BC736" s="7"/>
      <c r="BD736" s="7"/>
      <c r="BE736" s="7"/>
      <c r="BF736" s="7"/>
      <c r="BG736" s="7"/>
      <c r="BH736" s="7"/>
      <c r="BI736" s="7"/>
      <c r="BJ736" s="7"/>
      <c r="BK736" s="7"/>
      <c r="BL736" s="7"/>
      <c r="BM736" s="7"/>
      <c r="BN736" s="7"/>
      <c r="BO736" s="7"/>
      <c r="BP736" s="7"/>
      <c r="BQ736" s="7"/>
      <c r="BR736" s="7"/>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7"/>
      <c r="CW736" s="7"/>
      <c r="CX736" s="7"/>
      <c r="CY736" s="7"/>
      <c r="CZ736" s="7"/>
      <c r="DA736" s="7"/>
      <c r="DB736" s="7"/>
      <c r="DC736" s="7"/>
      <c r="DD736" s="7"/>
      <c r="DE736" s="7"/>
      <c r="DF736" s="7"/>
      <c r="DG736" s="7"/>
      <c r="DH736" s="7"/>
      <c r="DI736" s="7"/>
      <c r="DJ736" s="7"/>
      <c r="DK736" s="7"/>
      <c r="DL736" s="7"/>
      <c r="DM736" s="7"/>
      <c r="DN736" s="7"/>
      <c r="DO736" s="7"/>
      <c r="DP736" s="7"/>
      <c r="DQ736" s="7"/>
      <c r="DR736" s="7"/>
      <c r="DS736" s="7"/>
      <c r="DT736" s="7"/>
      <c r="DU736" s="7"/>
      <c r="DV736" s="7"/>
      <c r="DW736" s="7"/>
      <c r="DX736" s="7"/>
      <c r="DY736" s="7"/>
      <c r="DZ736" s="7"/>
      <c r="EA736" s="7"/>
    </row>
    <row r="737" spans="3:131" s="8" customFormat="1">
      <c r="C737" s="30"/>
      <c r="D737" s="3"/>
      <c r="E737" s="3"/>
      <c r="F737" s="3"/>
      <c r="G737" s="3"/>
      <c r="H737" s="3"/>
      <c r="I737" s="3"/>
      <c r="J737" s="3"/>
      <c r="K737" s="3"/>
      <c r="L737" s="3"/>
      <c r="M737" s="3"/>
      <c r="N737" s="3"/>
      <c r="O737" s="3"/>
      <c r="P737" s="3"/>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c r="AT737" s="7"/>
      <c r="AU737" s="7"/>
      <c r="AV737" s="7"/>
      <c r="AW737" s="7"/>
      <c r="AX737" s="7"/>
      <c r="AY737" s="7"/>
      <c r="AZ737" s="7"/>
      <c r="BA737" s="7"/>
      <c r="BB737" s="7"/>
      <c r="BC737" s="7"/>
      <c r="BD737" s="7"/>
      <c r="BE737" s="7"/>
      <c r="BF737" s="7"/>
      <c r="BG737" s="7"/>
      <c r="BH737" s="7"/>
      <c r="BI737" s="7"/>
      <c r="BJ737" s="7"/>
      <c r="BK737" s="7"/>
      <c r="BL737" s="7"/>
      <c r="BM737" s="7"/>
      <c r="BN737" s="7"/>
      <c r="BO737" s="7"/>
      <c r="BP737" s="7"/>
      <c r="BQ737" s="7"/>
      <c r="BR737" s="7"/>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7"/>
      <c r="CW737" s="7"/>
      <c r="CX737" s="7"/>
      <c r="CY737" s="7"/>
      <c r="CZ737" s="7"/>
      <c r="DA737" s="7"/>
      <c r="DB737" s="7"/>
      <c r="DC737" s="7"/>
      <c r="DD737" s="7"/>
      <c r="DE737" s="7"/>
      <c r="DF737" s="7"/>
      <c r="DG737" s="7"/>
      <c r="DH737" s="7"/>
      <c r="DI737" s="7"/>
      <c r="DJ737" s="7"/>
      <c r="DK737" s="7"/>
      <c r="DL737" s="7"/>
      <c r="DM737" s="7"/>
      <c r="DN737" s="7"/>
      <c r="DO737" s="7"/>
      <c r="DP737" s="7"/>
      <c r="DQ737" s="7"/>
      <c r="DR737" s="7"/>
      <c r="DS737" s="7"/>
      <c r="DT737" s="7"/>
      <c r="DU737" s="7"/>
      <c r="DV737" s="7"/>
      <c r="DW737" s="7"/>
      <c r="DX737" s="7"/>
      <c r="DY737" s="7"/>
      <c r="DZ737" s="7"/>
      <c r="EA737" s="7"/>
    </row>
    <row r="738" spans="3:131" s="8" customFormat="1">
      <c r="C738" s="30"/>
      <c r="D738" s="3"/>
      <c r="E738" s="3"/>
      <c r="F738" s="3"/>
      <c r="G738" s="3"/>
      <c r="H738" s="3"/>
      <c r="I738" s="3"/>
      <c r="J738" s="3"/>
      <c r="K738" s="3"/>
      <c r="L738" s="3"/>
      <c r="M738" s="3"/>
      <c r="N738" s="3"/>
      <c r="O738" s="3"/>
      <c r="P738" s="3"/>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c r="AT738" s="7"/>
      <c r="AU738" s="7"/>
      <c r="AV738" s="7"/>
      <c r="AW738" s="7"/>
      <c r="AX738" s="7"/>
      <c r="AY738" s="7"/>
      <c r="AZ738" s="7"/>
      <c r="BA738" s="7"/>
      <c r="BB738" s="7"/>
      <c r="BC738" s="7"/>
      <c r="BD738" s="7"/>
      <c r="BE738" s="7"/>
      <c r="BF738" s="7"/>
      <c r="BG738" s="7"/>
      <c r="BH738" s="7"/>
      <c r="BI738" s="7"/>
      <c r="BJ738" s="7"/>
      <c r="BK738" s="7"/>
      <c r="BL738" s="7"/>
      <c r="BM738" s="7"/>
      <c r="BN738" s="7"/>
      <c r="BO738" s="7"/>
      <c r="BP738" s="7"/>
      <c r="BQ738" s="7"/>
      <c r="BR738" s="7"/>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7"/>
      <c r="CW738" s="7"/>
      <c r="CX738" s="7"/>
      <c r="CY738" s="7"/>
      <c r="CZ738" s="7"/>
      <c r="DA738" s="7"/>
      <c r="DB738" s="7"/>
      <c r="DC738" s="7"/>
      <c r="DD738" s="7"/>
      <c r="DE738" s="7"/>
      <c r="DF738" s="7"/>
      <c r="DG738" s="7"/>
      <c r="DH738" s="7"/>
      <c r="DI738" s="7"/>
      <c r="DJ738" s="7"/>
      <c r="DK738" s="7"/>
      <c r="DL738" s="7"/>
      <c r="DM738" s="7"/>
      <c r="DN738" s="7"/>
      <c r="DO738" s="7"/>
      <c r="DP738" s="7"/>
      <c r="DQ738" s="7"/>
      <c r="DR738" s="7"/>
      <c r="DS738" s="7"/>
      <c r="DT738" s="7"/>
      <c r="DU738" s="7"/>
      <c r="DV738" s="7"/>
      <c r="DW738" s="7"/>
      <c r="DX738" s="7"/>
      <c r="DY738" s="7"/>
      <c r="DZ738" s="7"/>
      <c r="EA738" s="7"/>
    </row>
    <row r="739" spans="3:131" s="8" customFormat="1">
      <c r="C739" s="30"/>
      <c r="D739" s="3"/>
      <c r="E739" s="3"/>
      <c r="F739" s="3"/>
      <c r="G739" s="3"/>
      <c r="H739" s="3"/>
      <c r="I739" s="3"/>
      <c r="J739" s="3"/>
      <c r="K739" s="3"/>
      <c r="L739" s="3"/>
      <c r="M739" s="3"/>
      <c r="N739" s="3"/>
      <c r="O739" s="3"/>
      <c r="P739" s="3"/>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c r="AT739" s="7"/>
      <c r="AU739" s="7"/>
      <c r="AV739" s="7"/>
      <c r="AW739" s="7"/>
      <c r="AX739" s="7"/>
      <c r="AY739" s="7"/>
      <c r="AZ739" s="7"/>
      <c r="BA739" s="7"/>
      <c r="BB739" s="7"/>
      <c r="BC739" s="7"/>
      <c r="BD739" s="7"/>
      <c r="BE739" s="7"/>
      <c r="BF739" s="7"/>
      <c r="BG739" s="7"/>
      <c r="BH739" s="7"/>
      <c r="BI739" s="7"/>
      <c r="BJ739" s="7"/>
      <c r="BK739" s="7"/>
      <c r="BL739" s="7"/>
      <c r="BM739" s="7"/>
      <c r="BN739" s="7"/>
      <c r="BO739" s="7"/>
      <c r="BP739" s="7"/>
      <c r="BQ739" s="7"/>
      <c r="BR739" s="7"/>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7"/>
      <c r="CW739" s="7"/>
      <c r="CX739" s="7"/>
      <c r="CY739" s="7"/>
      <c r="CZ739" s="7"/>
      <c r="DA739" s="7"/>
      <c r="DB739" s="7"/>
      <c r="DC739" s="7"/>
      <c r="DD739" s="7"/>
      <c r="DE739" s="7"/>
      <c r="DF739" s="7"/>
      <c r="DG739" s="7"/>
      <c r="DH739" s="7"/>
      <c r="DI739" s="7"/>
      <c r="DJ739" s="7"/>
      <c r="DK739" s="7"/>
      <c r="DL739" s="7"/>
      <c r="DM739" s="7"/>
      <c r="DN739" s="7"/>
      <c r="DO739" s="7"/>
      <c r="DP739" s="7"/>
      <c r="DQ739" s="7"/>
      <c r="DR739" s="7"/>
      <c r="DS739" s="7"/>
      <c r="DT739" s="7"/>
      <c r="DU739" s="7"/>
      <c r="DV739" s="7"/>
      <c r="DW739" s="7"/>
      <c r="DX739" s="7"/>
      <c r="DY739" s="7"/>
      <c r="DZ739" s="7"/>
      <c r="EA739" s="7"/>
    </row>
    <row r="740" spans="3:131" s="8" customFormat="1">
      <c r="C740" s="30"/>
      <c r="D740" s="3"/>
      <c r="E740" s="3"/>
      <c r="F740" s="3"/>
      <c r="G740" s="3"/>
      <c r="H740" s="3"/>
      <c r="I740" s="3"/>
      <c r="J740" s="3"/>
      <c r="K740" s="3"/>
      <c r="L740" s="3"/>
      <c r="M740" s="3"/>
      <c r="N740" s="3"/>
      <c r="O740" s="3"/>
      <c r="P740" s="3"/>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c r="AY740" s="7"/>
      <c r="AZ740" s="7"/>
      <c r="BA740" s="7"/>
      <c r="BB740" s="7"/>
      <c r="BC740" s="7"/>
      <c r="BD740" s="7"/>
      <c r="BE740" s="7"/>
      <c r="BF740" s="7"/>
      <c r="BG740" s="7"/>
      <c r="BH740" s="7"/>
      <c r="BI740" s="7"/>
      <c r="BJ740" s="7"/>
      <c r="BK740" s="7"/>
      <c r="BL740" s="7"/>
      <c r="BM740" s="7"/>
      <c r="BN740" s="7"/>
      <c r="BO740" s="7"/>
      <c r="BP740" s="7"/>
      <c r="BQ740" s="7"/>
      <c r="BR740" s="7"/>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7"/>
      <c r="CW740" s="7"/>
      <c r="CX740" s="7"/>
      <c r="CY740" s="7"/>
      <c r="CZ740" s="7"/>
      <c r="DA740" s="7"/>
      <c r="DB740" s="7"/>
      <c r="DC740" s="7"/>
      <c r="DD740" s="7"/>
      <c r="DE740" s="7"/>
      <c r="DF740" s="7"/>
      <c r="DG740" s="7"/>
      <c r="DH740" s="7"/>
      <c r="DI740" s="7"/>
      <c r="DJ740" s="7"/>
      <c r="DK740" s="7"/>
      <c r="DL740" s="7"/>
      <c r="DM740" s="7"/>
      <c r="DN740" s="7"/>
      <c r="DO740" s="7"/>
      <c r="DP740" s="7"/>
      <c r="DQ740" s="7"/>
      <c r="DR740" s="7"/>
      <c r="DS740" s="7"/>
      <c r="DT740" s="7"/>
      <c r="DU740" s="7"/>
      <c r="DV740" s="7"/>
      <c r="DW740" s="7"/>
      <c r="DX740" s="7"/>
      <c r="DY740" s="7"/>
      <c r="DZ740" s="7"/>
      <c r="EA740" s="7"/>
    </row>
    <row r="741" spans="3:131" s="8" customFormat="1">
      <c r="C741" s="30"/>
      <c r="D741" s="3"/>
      <c r="E741" s="3"/>
      <c r="F741" s="3"/>
      <c r="G741" s="3"/>
      <c r="H741" s="3"/>
      <c r="I741" s="3"/>
      <c r="J741" s="3"/>
      <c r="K741" s="3"/>
      <c r="L741" s="3"/>
      <c r="M741" s="3"/>
      <c r="N741" s="3"/>
      <c r="O741" s="3"/>
      <c r="P741" s="3"/>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AY741" s="7"/>
      <c r="AZ741" s="7"/>
      <c r="BA741" s="7"/>
      <c r="BB741" s="7"/>
      <c r="BC741" s="7"/>
      <c r="BD741" s="7"/>
      <c r="BE741" s="7"/>
      <c r="BF741" s="7"/>
      <c r="BG741" s="7"/>
      <c r="BH741" s="7"/>
      <c r="BI741" s="7"/>
      <c r="BJ741" s="7"/>
      <c r="BK741" s="7"/>
      <c r="BL741" s="7"/>
      <c r="BM741" s="7"/>
      <c r="BN741" s="7"/>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M741" s="7"/>
      <c r="DN741" s="7"/>
      <c r="DO741" s="7"/>
      <c r="DP741" s="7"/>
      <c r="DQ741" s="7"/>
      <c r="DR741" s="7"/>
      <c r="DS741" s="7"/>
      <c r="DT741" s="7"/>
      <c r="DU741" s="7"/>
      <c r="DV741" s="7"/>
      <c r="DW741" s="7"/>
      <c r="DX741" s="7"/>
      <c r="DY741" s="7"/>
      <c r="DZ741" s="7"/>
      <c r="EA741" s="7"/>
    </row>
    <row r="742" spans="3:131" s="8" customFormat="1">
      <c r="C742" s="30"/>
      <c r="D742" s="3"/>
      <c r="E742" s="3"/>
      <c r="F742" s="3"/>
      <c r="G742" s="3"/>
      <c r="H742" s="3"/>
      <c r="I742" s="3"/>
      <c r="J742" s="3"/>
      <c r="K742" s="3"/>
      <c r="L742" s="3"/>
      <c r="M742" s="3"/>
      <c r="N742" s="3"/>
      <c r="O742" s="3"/>
      <c r="P742" s="3"/>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AY742" s="7"/>
      <c r="AZ742" s="7"/>
      <c r="BA742" s="7"/>
      <c r="BB742" s="7"/>
      <c r="BC742" s="7"/>
      <c r="BD742" s="7"/>
      <c r="BE742" s="7"/>
      <c r="BF742" s="7"/>
      <c r="BG742" s="7"/>
      <c r="BH742" s="7"/>
      <c r="BI742" s="7"/>
      <c r="BJ742" s="7"/>
      <c r="BK742" s="7"/>
      <c r="BL742" s="7"/>
      <c r="BM742" s="7"/>
      <c r="BN742" s="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M742" s="7"/>
      <c r="DN742" s="7"/>
      <c r="DO742" s="7"/>
      <c r="DP742" s="7"/>
      <c r="DQ742" s="7"/>
      <c r="DR742" s="7"/>
      <c r="DS742" s="7"/>
      <c r="DT742" s="7"/>
      <c r="DU742" s="7"/>
      <c r="DV742" s="7"/>
      <c r="DW742" s="7"/>
      <c r="DX742" s="7"/>
      <c r="DY742" s="7"/>
      <c r="DZ742" s="7"/>
      <c r="EA742" s="7"/>
    </row>
    <row r="743" spans="3:131" s="8" customFormat="1">
      <c r="C743" s="30"/>
      <c r="D743" s="3"/>
      <c r="E743" s="3"/>
      <c r="F743" s="3"/>
      <c r="G743" s="3"/>
      <c r="H743" s="3"/>
      <c r="I743" s="3"/>
      <c r="J743" s="3"/>
      <c r="K743" s="3"/>
      <c r="L743" s="3"/>
      <c r="M743" s="3"/>
      <c r="N743" s="3"/>
      <c r="O743" s="3"/>
      <c r="P743" s="3"/>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AY743" s="7"/>
      <c r="AZ743" s="7"/>
      <c r="BA743" s="7"/>
      <c r="BB743" s="7"/>
      <c r="BC743" s="7"/>
      <c r="BD743" s="7"/>
      <c r="BE743" s="7"/>
      <c r="BF743" s="7"/>
      <c r="BG743" s="7"/>
      <c r="BH743" s="7"/>
      <c r="BI743" s="7"/>
      <c r="BJ743" s="7"/>
      <c r="BK743" s="7"/>
      <c r="BL743" s="7"/>
      <c r="BM743" s="7"/>
      <c r="BN743" s="7"/>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M743" s="7"/>
      <c r="DN743" s="7"/>
      <c r="DO743" s="7"/>
      <c r="DP743" s="7"/>
      <c r="DQ743" s="7"/>
      <c r="DR743" s="7"/>
      <c r="DS743" s="7"/>
      <c r="DT743" s="7"/>
      <c r="DU743" s="7"/>
      <c r="DV743" s="7"/>
      <c r="DW743" s="7"/>
      <c r="DX743" s="7"/>
      <c r="DY743" s="7"/>
      <c r="DZ743" s="7"/>
      <c r="EA743" s="7"/>
    </row>
    <row r="744" spans="3:131" s="8" customFormat="1">
      <c r="C744" s="30"/>
      <c r="D744" s="3"/>
      <c r="E744" s="3"/>
      <c r="F744" s="3"/>
      <c r="G744" s="3"/>
      <c r="H744" s="3"/>
      <c r="I744" s="3"/>
      <c r="J744" s="3"/>
      <c r="K744" s="3"/>
      <c r="L744" s="3"/>
      <c r="M744" s="3"/>
      <c r="N744" s="3"/>
      <c r="O744" s="3"/>
      <c r="P744" s="3"/>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c r="AT744" s="7"/>
      <c r="AU744" s="7"/>
      <c r="AV744" s="7"/>
      <c r="AW744" s="7"/>
      <c r="AX744" s="7"/>
      <c r="AY744" s="7"/>
      <c r="AZ744" s="7"/>
      <c r="BA744" s="7"/>
      <c r="BB744" s="7"/>
      <c r="BC744" s="7"/>
      <c r="BD744" s="7"/>
      <c r="BE744" s="7"/>
      <c r="BF744" s="7"/>
      <c r="BG744" s="7"/>
      <c r="BH744" s="7"/>
      <c r="BI744" s="7"/>
      <c r="BJ744" s="7"/>
      <c r="BK744" s="7"/>
      <c r="BL744" s="7"/>
      <c r="BM744" s="7"/>
      <c r="BN744" s="7"/>
      <c r="BO744" s="7"/>
      <c r="BP744" s="7"/>
      <c r="BQ744" s="7"/>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7"/>
      <c r="CW744" s="7"/>
      <c r="CX744" s="7"/>
      <c r="CY744" s="7"/>
      <c r="CZ744" s="7"/>
      <c r="DA744" s="7"/>
      <c r="DB744" s="7"/>
      <c r="DC744" s="7"/>
      <c r="DD744" s="7"/>
      <c r="DE744" s="7"/>
      <c r="DF744" s="7"/>
      <c r="DG744" s="7"/>
      <c r="DH744" s="7"/>
      <c r="DI744" s="7"/>
      <c r="DJ744" s="7"/>
      <c r="DK744" s="7"/>
      <c r="DL744" s="7"/>
      <c r="DM744" s="7"/>
      <c r="DN744" s="7"/>
      <c r="DO744" s="7"/>
      <c r="DP744" s="7"/>
      <c r="DQ744" s="7"/>
      <c r="DR744" s="7"/>
      <c r="DS744" s="7"/>
      <c r="DT744" s="7"/>
      <c r="DU744" s="7"/>
      <c r="DV744" s="7"/>
      <c r="DW744" s="7"/>
      <c r="DX744" s="7"/>
      <c r="DY744" s="7"/>
      <c r="DZ744" s="7"/>
      <c r="EA744" s="7"/>
    </row>
    <row r="745" spans="3:131" s="8" customFormat="1">
      <c r="C745" s="30"/>
      <c r="D745" s="3"/>
      <c r="E745" s="3"/>
      <c r="F745" s="3"/>
      <c r="G745" s="3"/>
      <c r="H745" s="3"/>
      <c r="I745" s="3"/>
      <c r="J745" s="3"/>
      <c r="K745" s="3"/>
      <c r="L745" s="3"/>
      <c r="M745" s="3"/>
      <c r="N745" s="3"/>
      <c r="O745" s="3"/>
      <c r="P745" s="3"/>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AY745" s="7"/>
      <c r="AZ745" s="7"/>
      <c r="BA745" s="7"/>
      <c r="BB745" s="7"/>
      <c r="BC745" s="7"/>
      <c r="BD745" s="7"/>
      <c r="BE745" s="7"/>
      <c r="BF745" s="7"/>
      <c r="BG745" s="7"/>
      <c r="BH745" s="7"/>
      <c r="BI745" s="7"/>
      <c r="BJ745" s="7"/>
      <c r="BK745" s="7"/>
      <c r="BL745" s="7"/>
      <c r="BM745" s="7"/>
      <c r="BN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c r="DM745" s="7"/>
      <c r="DN745" s="7"/>
      <c r="DO745" s="7"/>
      <c r="DP745" s="7"/>
      <c r="DQ745" s="7"/>
      <c r="DR745" s="7"/>
      <c r="DS745" s="7"/>
      <c r="DT745" s="7"/>
      <c r="DU745" s="7"/>
      <c r="DV745" s="7"/>
      <c r="DW745" s="7"/>
      <c r="DX745" s="7"/>
      <c r="DY745" s="7"/>
      <c r="DZ745" s="7"/>
      <c r="EA745" s="7"/>
    </row>
    <row r="746" spans="3:131" s="8" customFormat="1">
      <c r="C746" s="30"/>
      <c r="D746" s="3"/>
      <c r="E746" s="3"/>
      <c r="F746" s="3"/>
      <c r="G746" s="3"/>
      <c r="H746" s="3"/>
      <c r="I746" s="3"/>
      <c r="J746" s="3"/>
      <c r="K746" s="3"/>
      <c r="L746" s="3"/>
      <c r="M746" s="3"/>
      <c r="N746" s="3"/>
      <c r="O746" s="3"/>
      <c r="P746" s="3"/>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AY746" s="7"/>
      <c r="AZ746" s="7"/>
      <c r="BA746" s="7"/>
      <c r="BB746" s="7"/>
      <c r="BC746" s="7"/>
      <c r="BD746" s="7"/>
      <c r="BE746" s="7"/>
      <c r="BF746" s="7"/>
      <c r="BG746" s="7"/>
      <c r="BH746" s="7"/>
      <c r="BI746" s="7"/>
      <c r="BJ746" s="7"/>
      <c r="BK746" s="7"/>
      <c r="BL746" s="7"/>
      <c r="BM746" s="7"/>
      <c r="BN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c r="DM746" s="7"/>
      <c r="DN746" s="7"/>
      <c r="DO746" s="7"/>
      <c r="DP746" s="7"/>
      <c r="DQ746" s="7"/>
      <c r="DR746" s="7"/>
      <c r="DS746" s="7"/>
      <c r="DT746" s="7"/>
      <c r="DU746" s="7"/>
      <c r="DV746" s="7"/>
      <c r="DW746" s="7"/>
      <c r="DX746" s="7"/>
      <c r="DY746" s="7"/>
      <c r="DZ746" s="7"/>
      <c r="EA746" s="7"/>
    </row>
    <row r="747" spans="3:131" s="8" customFormat="1">
      <c r="C747" s="30"/>
      <c r="D747" s="3"/>
      <c r="E747" s="3"/>
      <c r="F747" s="3"/>
      <c r="G747" s="3"/>
      <c r="H747" s="3"/>
      <c r="I747" s="3"/>
      <c r="J747" s="3"/>
      <c r="K747" s="3"/>
      <c r="L747" s="3"/>
      <c r="M747" s="3"/>
      <c r="N747" s="3"/>
      <c r="O747" s="3"/>
      <c r="P747" s="3"/>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AY747" s="7"/>
      <c r="AZ747" s="7"/>
      <c r="BA747" s="7"/>
      <c r="BB747" s="7"/>
      <c r="BC747" s="7"/>
      <c r="BD747" s="7"/>
      <c r="BE747" s="7"/>
      <c r="BF747" s="7"/>
      <c r="BG747" s="7"/>
      <c r="BH747" s="7"/>
      <c r="BI747" s="7"/>
      <c r="BJ747" s="7"/>
      <c r="BK747" s="7"/>
      <c r="BL747" s="7"/>
      <c r="BM747" s="7"/>
      <c r="BN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c r="DM747" s="7"/>
      <c r="DN747" s="7"/>
      <c r="DO747" s="7"/>
      <c r="DP747" s="7"/>
      <c r="DQ747" s="7"/>
      <c r="DR747" s="7"/>
      <c r="DS747" s="7"/>
      <c r="DT747" s="7"/>
      <c r="DU747" s="7"/>
      <c r="DV747" s="7"/>
      <c r="DW747" s="7"/>
      <c r="DX747" s="7"/>
      <c r="DY747" s="7"/>
      <c r="DZ747" s="7"/>
      <c r="EA747" s="7"/>
    </row>
    <row r="748" spans="3:131" s="8" customFormat="1">
      <c r="C748" s="30"/>
      <c r="D748" s="3"/>
      <c r="E748" s="3"/>
      <c r="F748" s="3"/>
      <c r="G748" s="3"/>
      <c r="H748" s="3"/>
      <c r="I748" s="3"/>
      <c r="J748" s="3"/>
      <c r="K748" s="3"/>
      <c r="L748" s="3"/>
      <c r="M748" s="3"/>
      <c r="N748" s="3"/>
      <c r="O748" s="3"/>
      <c r="P748" s="3"/>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AY748" s="7"/>
      <c r="AZ748" s="7"/>
      <c r="BA748" s="7"/>
      <c r="BB748" s="7"/>
      <c r="BC748" s="7"/>
      <c r="BD748" s="7"/>
      <c r="BE748" s="7"/>
      <c r="BF748" s="7"/>
      <c r="BG748" s="7"/>
      <c r="BH748" s="7"/>
      <c r="BI748" s="7"/>
      <c r="BJ748" s="7"/>
      <c r="BK748" s="7"/>
      <c r="BL748" s="7"/>
      <c r="BM748" s="7"/>
      <c r="BN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c r="DM748" s="7"/>
      <c r="DN748" s="7"/>
      <c r="DO748" s="7"/>
      <c r="DP748" s="7"/>
      <c r="DQ748" s="7"/>
      <c r="DR748" s="7"/>
      <c r="DS748" s="7"/>
      <c r="DT748" s="7"/>
      <c r="DU748" s="7"/>
      <c r="DV748" s="7"/>
      <c r="DW748" s="7"/>
      <c r="DX748" s="7"/>
      <c r="DY748" s="7"/>
      <c r="DZ748" s="7"/>
      <c r="EA748" s="7"/>
    </row>
    <row r="749" spans="3:131" s="8" customFormat="1">
      <c r="C749" s="30"/>
      <c r="D749" s="3"/>
      <c r="E749" s="3"/>
      <c r="F749" s="3"/>
      <c r="G749" s="3"/>
      <c r="H749" s="3"/>
      <c r="I749" s="3"/>
      <c r="J749" s="3"/>
      <c r="K749" s="3"/>
      <c r="L749" s="3"/>
      <c r="M749" s="3"/>
      <c r="N749" s="3"/>
      <c r="O749" s="3"/>
      <c r="P749" s="3"/>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c r="AT749" s="7"/>
      <c r="AU749" s="7"/>
      <c r="AV749" s="7"/>
      <c r="AW749" s="7"/>
      <c r="AX749" s="7"/>
      <c r="AY749" s="7"/>
      <c r="AZ749" s="7"/>
      <c r="BA749" s="7"/>
      <c r="BB749" s="7"/>
      <c r="BC749" s="7"/>
      <c r="BD749" s="7"/>
      <c r="BE749" s="7"/>
      <c r="BF749" s="7"/>
      <c r="BG749" s="7"/>
      <c r="BH749" s="7"/>
      <c r="BI749" s="7"/>
      <c r="BJ749" s="7"/>
      <c r="BK749" s="7"/>
      <c r="BL749" s="7"/>
      <c r="BM749" s="7"/>
      <c r="BN749" s="7"/>
      <c r="BO749" s="7"/>
      <c r="BP749" s="7"/>
      <c r="BQ749" s="7"/>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7"/>
      <c r="CW749" s="7"/>
      <c r="CX749" s="7"/>
      <c r="CY749" s="7"/>
      <c r="CZ749" s="7"/>
      <c r="DA749" s="7"/>
      <c r="DB749" s="7"/>
      <c r="DC749" s="7"/>
      <c r="DD749" s="7"/>
      <c r="DE749" s="7"/>
      <c r="DF749" s="7"/>
      <c r="DG749" s="7"/>
      <c r="DH749" s="7"/>
      <c r="DI749" s="7"/>
      <c r="DJ749" s="7"/>
      <c r="DK749" s="7"/>
      <c r="DL749" s="7"/>
      <c r="DM749" s="7"/>
      <c r="DN749" s="7"/>
      <c r="DO749" s="7"/>
      <c r="DP749" s="7"/>
      <c r="DQ749" s="7"/>
      <c r="DR749" s="7"/>
      <c r="DS749" s="7"/>
      <c r="DT749" s="7"/>
      <c r="DU749" s="7"/>
      <c r="DV749" s="7"/>
      <c r="DW749" s="7"/>
      <c r="DX749" s="7"/>
      <c r="DY749" s="7"/>
      <c r="DZ749" s="7"/>
      <c r="EA749" s="7"/>
    </row>
    <row r="750" spans="3:131" s="8" customFormat="1">
      <c r="C750" s="30"/>
      <c r="D750" s="3"/>
      <c r="E750" s="3"/>
      <c r="F750" s="3"/>
      <c r="G750" s="3"/>
      <c r="H750" s="3"/>
      <c r="I750" s="3"/>
      <c r="J750" s="3"/>
      <c r="K750" s="3"/>
      <c r="L750" s="3"/>
      <c r="M750" s="3"/>
      <c r="N750" s="3"/>
      <c r="O750" s="3"/>
      <c r="P750" s="3"/>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c r="AT750" s="7"/>
      <c r="AU750" s="7"/>
      <c r="AV750" s="7"/>
      <c r="AW750" s="7"/>
      <c r="AX750" s="7"/>
      <c r="AY750" s="7"/>
      <c r="AZ750" s="7"/>
      <c r="BA750" s="7"/>
      <c r="BB750" s="7"/>
      <c r="BC750" s="7"/>
      <c r="BD750" s="7"/>
      <c r="BE750" s="7"/>
      <c r="BF750" s="7"/>
      <c r="BG750" s="7"/>
      <c r="BH750" s="7"/>
      <c r="BI750" s="7"/>
      <c r="BJ750" s="7"/>
      <c r="BK750" s="7"/>
      <c r="BL750" s="7"/>
      <c r="BM750" s="7"/>
      <c r="BN750" s="7"/>
      <c r="BO750" s="7"/>
      <c r="BP750" s="7"/>
      <c r="BQ750" s="7"/>
      <c r="BR750" s="7"/>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7"/>
      <c r="CW750" s="7"/>
      <c r="CX750" s="7"/>
      <c r="CY750" s="7"/>
      <c r="CZ750" s="7"/>
      <c r="DA750" s="7"/>
      <c r="DB750" s="7"/>
      <c r="DC750" s="7"/>
      <c r="DD750" s="7"/>
      <c r="DE750" s="7"/>
      <c r="DF750" s="7"/>
      <c r="DG750" s="7"/>
      <c r="DH750" s="7"/>
      <c r="DI750" s="7"/>
      <c r="DJ750" s="7"/>
      <c r="DK750" s="7"/>
      <c r="DL750" s="7"/>
      <c r="DM750" s="7"/>
      <c r="DN750" s="7"/>
      <c r="DO750" s="7"/>
      <c r="DP750" s="7"/>
      <c r="DQ750" s="7"/>
      <c r="DR750" s="7"/>
      <c r="DS750" s="7"/>
      <c r="DT750" s="7"/>
      <c r="DU750" s="7"/>
      <c r="DV750" s="7"/>
      <c r="DW750" s="7"/>
      <c r="DX750" s="7"/>
      <c r="DY750" s="7"/>
      <c r="DZ750" s="7"/>
      <c r="EA750" s="7"/>
    </row>
    <row r="751" spans="3:131" s="8" customFormat="1">
      <c r="C751" s="30"/>
      <c r="D751" s="3"/>
      <c r="E751" s="3"/>
      <c r="F751" s="3"/>
      <c r="G751" s="3"/>
      <c r="H751" s="3"/>
      <c r="I751" s="3"/>
      <c r="J751" s="3"/>
      <c r="K751" s="3"/>
      <c r="L751" s="3"/>
      <c r="M751" s="3"/>
      <c r="N751" s="3"/>
      <c r="O751" s="3"/>
      <c r="P751" s="3"/>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AY751" s="7"/>
      <c r="AZ751" s="7"/>
      <c r="BA751" s="7"/>
      <c r="BB751" s="7"/>
      <c r="BC751" s="7"/>
      <c r="BD751" s="7"/>
      <c r="BE751" s="7"/>
      <c r="BF751" s="7"/>
      <c r="BG751" s="7"/>
      <c r="BH751" s="7"/>
      <c r="BI751" s="7"/>
      <c r="BJ751" s="7"/>
      <c r="BK751" s="7"/>
      <c r="BL751" s="7"/>
      <c r="BM751" s="7"/>
      <c r="BN751" s="7"/>
      <c r="BO751" s="7"/>
      <c r="BP751" s="7"/>
      <c r="BQ751" s="7"/>
      <c r="BR751" s="7"/>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c r="DM751" s="7"/>
      <c r="DN751" s="7"/>
      <c r="DO751" s="7"/>
      <c r="DP751" s="7"/>
      <c r="DQ751" s="7"/>
      <c r="DR751" s="7"/>
      <c r="DS751" s="7"/>
      <c r="DT751" s="7"/>
      <c r="DU751" s="7"/>
      <c r="DV751" s="7"/>
      <c r="DW751" s="7"/>
      <c r="DX751" s="7"/>
      <c r="DY751" s="7"/>
      <c r="DZ751" s="7"/>
      <c r="EA751" s="7"/>
    </row>
    <row r="752" spans="3:131" s="8" customFormat="1">
      <c r="C752" s="30"/>
      <c r="D752" s="3"/>
      <c r="E752" s="3"/>
      <c r="F752" s="3"/>
      <c r="G752" s="3"/>
      <c r="H752" s="3"/>
      <c r="I752" s="3"/>
      <c r="J752" s="3"/>
      <c r="K752" s="3"/>
      <c r="L752" s="3"/>
      <c r="M752" s="3"/>
      <c r="N752" s="3"/>
      <c r="O752" s="3"/>
      <c r="P752" s="3"/>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AY752" s="7"/>
      <c r="AZ752" s="7"/>
      <c r="BA752" s="7"/>
      <c r="BB752" s="7"/>
      <c r="BC752" s="7"/>
      <c r="BD752" s="7"/>
      <c r="BE752" s="7"/>
      <c r="BF752" s="7"/>
      <c r="BG752" s="7"/>
      <c r="BH752" s="7"/>
      <c r="BI752" s="7"/>
      <c r="BJ752" s="7"/>
      <c r="BK752" s="7"/>
      <c r="BL752" s="7"/>
      <c r="BM752" s="7"/>
      <c r="BN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c r="DM752" s="7"/>
      <c r="DN752" s="7"/>
      <c r="DO752" s="7"/>
      <c r="DP752" s="7"/>
      <c r="DQ752" s="7"/>
      <c r="DR752" s="7"/>
      <c r="DS752" s="7"/>
      <c r="DT752" s="7"/>
      <c r="DU752" s="7"/>
      <c r="DV752" s="7"/>
      <c r="DW752" s="7"/>
      <c r="DX752" s="7"/>
      <c r="DY752" s="7"/>
      <c r="DZ752" s="7"/>
      <c r="EA752" s="7"/>
    </row>
    <row r="753" spans="3:131" s="8" customFormat="1">
      <c r="C753" s="30"/>
      <c r="D753" s="3"/>
      <c r="E753" s="3"/>
      <c r="F753" s="3"/>
      <c r="G753" s="3"/>
      <c r="H753" s="3"/>
      <c r="I753" s="3"/>
      <c r="J753" s="3"/>
      <c r="K753" s="3"/>
      <c r="L753" s="3"/>
      <c r="M753" s="3"/>
      <c r="N753" s="3"/>
      <c r="O753" s="3"/>
      <c r="P753" s="3"/>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AY753" s="7"/>
      <c r="AZ753" s="7"/>
      <c r="BA753" s="7"/>
      <c r="BB753" s="7"/>
      <c r="BC753" s="7"/>
      <c r="BD753" s="7"/>
      <c r="BE753" s="7"/>
      <c r="BF753" s="7"/>
      <c r="BG753" s="7"/>
      <c r="BH753" s="7"/>
      <c r="BI753" s="7"/>
      <c r="BJ753" s="7"/>
      <c r="BK753" s="7"/>
      <c r="BL753" s="7"/>
      <c r="BM753" s="7"/>
      <c r="BN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7"/>
      <c r="CV753" s="7"/>
      <c r="CW753" s="7"/>
      <c r="CX753" s="7"/>
      <c r="CY753" s="7"/>
      <c r="CZ753" s="7"/>
      <c r="DA753" s="7"/>
      <c r="DB753" s="7"/>
      <c r="DC753" s="7"/>
      <c r="DD753" s="7"/>
      <c r="DE753" s="7"/>
      <c r="DF753" s="7"/>
      <c r="DG753" s="7"/>
      <c r="DH753" s="7"/>
      <c r="DI753" s="7"/>
      <c r="DJ753" s="7"/>
      <c r="DK753" s="7"/>
      <c r="DL753" s="7"/>
      <c r="DM753" s="7"/>
      <c r="DN753" s="7"/>
      <c r="DO753" s="7"/>
      <c r="DP753" s="7"/>
      <c r="DQ753" s="7"/>
      <c r="DR753" s="7"/>
      <c r="DS753" s="7"/>
      <c r="DT753" s="7"/>
      <c r="DU753" s="7"/>
      <c r="DV753" s="7"/>
      <c r="DW753" s="7"/>
      <c r="DX753" s="7"/>
      <c r="DY753" s="7"/>
      <c r="DZ753" s="7"/>
      <c r="EA753" s="7"/>
    </row>
  </sheetData>
  <sheetProtection algorithmName="SHA-512" hashValue="WTuaZ5703WKROk7XG98CJzXKSR/Ck+FToehmDynZjUjbUcGNxMf3lDXcboxlY0O6fI1ggj74xEq+PYSQ7u6m8A==" saltValue="LMhKTBDEJBhBTjb2P5C6qA==" spinCount="100000" sheet="1" selectLockedCells="1"/>
  <sortState xmlns:xlrd2="http://schemas.microsoft.com/office/spreadsheetml/2017/richdata2" ref="A126:EA132">
    <sortCondition descending="1" ref="A126:A132"/>
  </sortState>
  <mergeCells count="20">
    <mergeCell ref="Q3:U3"/>
    <mergeCell ref="D3:F3"/>
    <mergeCell ref="M3:P3"/>
    <mergeCell ref="G3:I3"/>
    <mergeCell ref="J3:L3"/>
    <mergeCell ref="A35:A36"/>
    <mergeCell ref="A54:A57"/>
    <mergeCell ref="A59:A63"/>
    <mergeCell ref="A1:P1"/>
    <mergeCell ref="I2:P2"/>
    <mergeCell ref="G2:H2"/>
    <mergeCell ref="B2:F2"/>
    <mergeCell ref="C61:P65"/>
    <mergeCell ref="A4:C4"/>
    <mergeCell ref="O4:P4"/>
    <mergeCell ref="F4:N4"/>
    <mergeCell ref="D4:E4"/>
    <mergeCell ref="A8:A32"/>
    <mergeCell ref="A6:P6"/>
    <mergeCell ref="A48:A50"/>
  </mergeCells>
  <phoneticPr fontId="1" type="noConversion"/>
  <conditionalFormatting sqref="D38:E38 D13:D38 E14:E38 G8:G38 D8:I37 J8:J38 N37:N38 M8:O37 L8:L38 I38:J38 D8:O35 D36:J37 L36:O37">
    <cfRule type="expression" dxfId="6" priority="8" stopIfTrue="1">
      <formula>OR(D8="LV",D8=".5 LV")</formula>
    </cfRule>
    <cfRule type="expression" dxfId="5" priority="13" stopIfTrue="1">
      <formula>OR(D8="PD",D8=".5 PD")</formula>
    </cfRule>
    <cfRule type="expression" dxfId="4" priority="168" stopIfTrue="1">
      <formula>OR(D8="SL",D8=".5 SL")</formula>
    </cfRule>
    <cfRule type="containsText" dxfId="3" priority="169" stopIfTrue="1" operator="containsText" text="OSL">
      <formula>NOT(ISERROR(SEARCH("OSL",D8)))</formula>
    </cfRule>
  </conditionalFormatting>
  <conditionalFormatting sqref="D38:E38 D13:D38 E14:E38 G8:G38 I38 D8:I37">
    <cfRule type="expression" dxfId="2" priority="12" stopIfTrue="1">
      <formula>WEEKDAY(DATE(YEAR($C$3),D$39,$C8),2)&gt;5</formula>
    </cfRule>
  </conditionalFormatting>
  <conditionalFormatting sqref="N37:N38 M8:O37 L8:L38 J8:O35 J8:J38 L36:O37">
    <cfRule type="expression" dxfId="1" priority="71" stopIfTrue="1">
      <formula>WEEKDAY(DATE(YEAR($C$3)+1,J$39,$C8),2)&gt;5</formula>
    </cfRule>
  </conditionalFormatting>
  <conditionalFormatting sqref="D8:O35 D37:O38 D36:J36 L36:O36">
    <cfRule type="expression" dxfId="0" priority="170">
      <formula>IF(D8="V",1,IF(D8=".5V",1,IF(D8="HV",1,IF(D8=".5 V",1,0))))</formula>
    </cfRule>
  </conditionalFormatting>
  <dataValidations count="1">
    <dataValidation type="list" allowBlank="1" showInputMessage="1" showErrorMessage="1" sqref="E8:E38 L9:L38 I9:I30 N34:N38 N9:N32 H37:I37 O27:O37 F10:F37 F8:I8 D12:D38 M9:M37 G9:G38 D8:D10 L8:O8 K8:K35 I33:I36 O9:O25 H9:H11 H13:H34 J9:J26 J28:J38" xr:uid="{00000000-0002-0000-0000-000000000000}">
      <formula1>$A$119:$A$138</formula1>
    </dataValidation>
  </dataValidations>
  <pageMargins left="0.5" right="0.5" top="0.25" bottom="0.43" header="0.25" footer="0.25"/>
  <pageSetup scale="79" orientation="portrait" horizontalDpi="1200" verticalDpi="1200" r:id="rId1"/>
  <headerFooter>
    <oddFooter xml:space="preserve">&amp;L&amp;"Verdana,Bold"&amp;8Rev:  07/2024
</oddFooter>
  </headerFooter>
  <ignoredErrors>
    <ignoredError sqref="E40:O41" formulaRange="1"/>
    <ignoredError sqref="D52:O52"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5"/>
  <cols>
    <col min="3" max="3" width="17.1796875" customWidth="1"/>
  </cols>
  <sheetData>
    <row r="7" spans="2:4" ht="13">
      <c r="B7" s="79" t="s">
        <v>71</v>
      </c>
    </row>
    <row r="9" spans="2:4" ht="13">
      <c r="C9" s="78" t="s">
        <v>72</v>
      </c>
      <c r="D9" t="s">
        <v>73</v>
      </c>
    </row>
    <row r="10" spans="2:4" ht="13">
      <c r="C10" s="78"/>
    </row>
    <row r="11" spans="2:4" ht="13">
      <c r="C11" s="78"/>
    </row>
    <row r="12" spans="2:4" ht="13">
      <c r="C12" s="78" t="s">
        <v>74</v>
      </c>
      <c r="D12" t="s">
        <v>75</v>
      </c>
    </row>
    <row r="13" spans="2:4" ht="13">
      <c r="C13" s="78"/>
      <c r="D13" t="s">
        <v>78</v>
      </c>
    </row>
    <row r="14" spans="2:4" ht="13">
      <c r="C14" s="78"/>
    </row>
    <row r="15" spans="2:4" ht="13">
      <c r="C15" s="78" t="s">
        <v>76</v>
      </c>
      <c r="D15" t="s">
        <v>77</v>
      </c>
    </row>
    <row r="16" spans="2:4" ht="13">
      <c r="C16" s="78"/>
    </row>
    <row r="17" spans="2:4" ht="13">
      <c r="C17" s="78"/>
    </row>
    <row r="18" spans="2:4" ht="13">
      <c r="B18" s="79" t="s">
        <v>79</v>
      </c>
    </row>
    <row r="20" spans="2:4" ht="13">
      <c r="C20" s="78" t="s">
        <v>72</v>
      </c>
      <c r="D20" t="s">
        <v>80</v>
      </c>
    </row>
    <row r="21" spans="2:4" ht="13">
      <c r="C21" s="78"/>
    </row>
    <row r="22" spans="2:4" ht="13">
      <c r="C22" s="78"/>
    </row>
    <row r="23" spans="2:4" ht="13">
      <c r="C23" s="78" t="s">
        <v>74</v>
      </c>
      <c r="D23" t="s">
        <v>84</v>
      </c>
    </row>
    <row r="24" spans="2:4" ht="13">
      <c r="C24" s="78"/>
    </row>
    <row r="25" spans="2:4" ht="13">
      <c r="C25" s="78"/>
    </row>
    <row r="26" spans="2:4" ht="13">
      <c r="C26" s="78" t="s">
        <v>76</v>
      </c>
      <c r="D26" t="s">
        <v>81</v>
      </c>
    </row>
    <row r="27" spans="2:4" ht="13">
      <c r="C27" s="78"/>
    </row>
    <row r="30" spans="2:4">
      <c r="B30" t="s">
        <v>82</v>
      </c>
    </row>
    <row r="31" spans="2:4">
      <c r="C31" t="s">
        <v>83</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2023-06-22T18:08:06Z</cp:lastPrinted>
  <dcterms:created xsi:type="dcterms:W3CDTF">2004-02-05T15:24:32Z</dcterms:created>
  <dcterms:modified xsi:type="dcterms:W3CDTF">2024-06-28T14:48:38Z</dcterms:modified>
</cp:coreProperties>
</file>